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11265" tabRatio="750" activeTab="0"/>
  </bookViews>
  <sheets>
    <sheet name="Report Nr" sheetId="1" r:id="rId1"/>
    <sheet name="drawing page 1 (Screenshot) (2" sheetId="2" r:id="rId2"/>
    <sheet name="drawing page 2 (Screenshot) (2" sheetId="3" r:id="rId3"/>
  </sheets>
  <definedNames>
    <definedName name="_xlfn.STDEV.P" hidden="1">#NAME?</definedName>
    <definedName name="_xlfn.STDEV.S" hidden="1">#NAME?</definedName>
    <definedName name="_xlnm.Print_Area" localSheetId="0">'Report Nr'!$A$1:$AQ$33</definedName>
    <definedName name="_xlnm.Print_Titles" localSheetId="0">'Report Nr'!$20:$21</definedName>
  </definedNames>
  <calcPr fullCalcOnLoad="1"/>
</workbook>
</file>

<file path=xl/comments1.xml><?xml version="1.0" encoding="utf-8"?>
<comments xmlns="http://schemas.openxmlformats.org/spreadsheetml/2006/main">
  <authors>
    <author>Medwenitsch Felix</author>
  </authors>
  <commentList>
    <comment ref="B5" authorId="0">
      <text>
        <r>
          <rPr>
            <sz val="9"/>
            <rFont val="Segoe UI"/>
            <family val="2"/>
          </rPr>
          <t>- ECU
- housing
- cover
- tab
- heat sink
- PCB-Single</t>
        </r>
      </text>
    </comment>
    <comment ref="B7" authorId="0">
      <text>
        <r>
          <rPr>
            <sz val="9"/>
            <rFont val="Segoe UI"/>
            <family val="2"/>
          </rPr>
          <t>- 1OT
- 2OT
- 3OT
- 4OT
- 5OT
- 6OT</t>
        </r>
      </text>
    </comment>
    <comment ref="B3" authorId="0">
      <text>
        <r>
          <rPr>
            <sz val="9"/>
            <rFont val="Segoe UI"/>
            <family val="2"/>
          </rPr>
          <t>measuring order number</t>
        </r>
      </text>
    </comment>
    <comment ref="B17" authorId="0">
      <text>
        <r>
          <rPr>
            <sz val="9"/>
            <rFont val="Segoe UI"/>
            <family val="2"/>
          </rPr>
          <t>z.B. Full dimensional measurement</t>
        </r>
      </text>
    </comment>
    <comment ref="I21" authorId="0">
      <text>
        <r>
          <rPr>
            <b/>
            <sz val="9"/>
            <rFont val="Segoe UI"/>
            <family val="2"/>
          </rPr>
          <t>cavity  number</t>
        </r>
      </text>
    </comment>
    <comment ref="I20" authorId="0">
      <text>
        <r>
          <rPr>
            <b/>
            <sz val="9"/>
            <rFont val="Segoe UI"/>
            <family val="2"/>
          </rPr>
          <t>part number</t>
        </r>
      </text>
    </comment>
  </commentList>
</comments>
</file>

<file path=xl/sharedStrings.xml><?xml version="1.0" encoding="utf-8"?>
<sst xmlns="http://schemas.openxmlformats.org/spreadsheetml/2006/main" count="65" uniqueCount="53">
  <si>
    <t xml:space="preserve">Tol. + </t>
  </si>
  <si>
    <t>min</t>
  </si>
  <si>
    <t>max.</t>
  </si>
  <si>
    <t>project</t>
  </si>
  <si>
    <t>author (measurement lab)</t>
  </si>
  <si>
    <t>part</t>
  </si>
  <si>
    <t>supplier of part</t>
  </si>
  <si>
    <t>type of measurement</t>
  </si>
  <si>
    <t>drawing no.</t>
  </si>
  <si>
    <t>index drawing no.</t>
  </si>
  <si>
    <t xml:space="preserve">Tol. - </t>
  </si>
  <si>
    <t xml:space="preserve"> Nominal Size</t>
  </si>
  <si>
    <t>Sollmaß Nominal Size</t>
  </si>
  <si>
    <r>
      <t xml:space="preserve">comments by </t>
    </r>
    <r>
      <rPr>
        <b/>
        <sz val="12"/>
        <color indexed="9"/>
        <rFont val="Arial"/>
        <family val="2"/>
      </rPr>
      <t>Melecs</t>
    </r>
  </si>
  <si>
    <t>decision
(made by Melecs)</t>
  </si>
  <si>
    <t>customer</t>
  </si>
  <si>
    <t>measurement lab</t>
  </si>
  <si>
    <t>part issue / correction loop</t>
  </si>
  <si>
    <t>measurement plane 
(or explanation were was measured on part)</t>
  </si>
  <si>
    <t>column has to be filled out by:</t>
  </si>
  <si>
    <t>comments by Q</t>
  </si>
  <si>
    <t xml:space="preserve">comments by meachanical design </t>
  </si>
  <si>
    <t>measurement equipment / machine</t>
  </si>
  <si>
    <t>standard / norm</t>
  </si>
  <si>
    <t>deviation authorisation</t>
  </si>
  <si>
    <t>valid until / date / pcs /</t>
  </si>
  <si>
    <t>comments by Melecs</t>
  </si>
  <si>
    <r>
      <rPr>
        <sz val="10"/>
        <color indexed="10"/>
        <rFont val="Arial"/>
        <family val="2"/>
      </rPr>
      <t xml:space="preserve">SC </t>
    </r>
    <r>
      <rPr>
        <sz val="10"/>
        <rFont val="Arial"/>
        <family val="2"/>
      </rPr>
      <t xml:space="preserve">
acc. Drw</t>
    </r>
  </si>
  <si>
    <t>date + time of measurement</t>
  </si>
  <si>
    <t>reason of measurement</t>
  </si>
  <si>
    <t>dimension also on customer drawing</t>
  </si>
  <si>
    <t>X I</t>
  </si>
  <si>
    <t>s</t>
  </si>
  <si>
    <t>R</t>
  </si>
  <si>
    <t>supplier / measurement lab</t>
  </si>
  <si>
    <t>Cm</t>
  </si>
  <si>
    <t>Cmk</t>
  </si>
  <si>
    <t>Cp</t>
  </si>
  <si>
    <t>Cpu</t>
  </si>
  <si>
    <t>Cpo</t>
  </si>
  <si>
    <t>Cpk</t>
  </si>
  <si>
    <r>
      <t xml:space="preserve">Abw. </t>
    </r>
    <r>
      <rPr>
        <i/>
        <sz val="8"/>
        <rFont val="Calibri"/>
        <family val="2"/>
      </rPr>
      <t>discrepancy</t>
    </r>
  </si>
  <si>
    <r>
      <t xml:space="preserve">comments by </t>
    </r>
    <r>
      <rPr>
        <b/>
        <sz val="12"/>
        <rFont val="Arial"/>
        <family val="2"/>
      </rPr>
      <t>supplier</t>
    </r>
    <r>
      <rPr>
        <sz val="12"/>
        <rFont val="Arial"/>
        <family val="2"/>
      </rPr>
      <t xml:space="preserve"> / measurement lab
</t>
    </r>
  </si>
  <si>
    <t xml:space="preserve">measurement report no. </t>
  </si>
  <si>
    <t xml:space="preserve">Place drawing page 2 here
</t>
  </si>
  <si>
    <r>
      <t xml:space="preserve">detail of drw. </t>
    </r>
    <r>
      <rPr>
        <b/>
        <sz val="10"/>
        <rFont val="Arial"/>
        <family val="2"/>
      </rPr>
      <t>Screenshot</t>
    </r>
    <r>
      <rPr>
        <sz val="10"/>
        <rFont val="Arial"/>
        <family val="2"/>
      </rPr>
      <t xml:space="preserve">
(were dimension can be seen)</t>
    </r>
  </si>
  <si>
    <t>comments by supplier 
/ measurement lab</t>
  </si>
  <si>
    <t xml:space="preserve">Measurement report </t>
  </si>
  <si>
    <t>Nr. according to bubble drawing:</t>
  </si>
  <si>
    <t>supplier/labor</t>
  </si>
  <si>
    <t>should be put by supplier/labor if it an SC/CC diemension</t>
  </si>
  <si>
    <t>Melecs material Nr</t>
  </si>
  <si>
    <t>date of production of parts (e.g datecode)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</si>
</sst>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\ &quot;Ft&quot;;\-#,##0\ &quot;Ft&quot;"/>
    <numFmt numFmtId="171" formatCode="#,##0\ &quot;Ft&quot;;[Red]\-#,##0\ &quot;Ft&quot;"/>
    <numFmt numFmtId="172" formatCode="#,##0.00\ &quot;Ft&quot;;\-#,##0.00\ &quot;Ft&quot;"/>
    <numFmt numFmtId="173" formatCode="#,##0.00\ &quot;Ft&quot;;[Red]\-#,##0.00\ &quot;Ft&quot;"/>
    <numFmt numFmtId="174" formatCode="_-* #,##0\ &quot;Ft&quot;_-;\-* #,##0\ &quot;Ft&quot;_-;_-* &quot;-&quot;\ &quot;Ft&quot;_-;_-@_-"/>
    <numFmt numFmtId="175" formatCode="_-* #,##0\ _F_t_-;\-* #,##0\ _F_t_-;_-* &quot;-&quot;\ _F_t_-;_-@_-"/>
    <numFmt numFmtId="176" formatCode="_-* #,##0.00\ &quot;Ft&quot;_-;\-* #,##0.00\ &quot;Ft&quot;_-;_-* &quot;-&quot;??\ &quot;Ft&quot;_-;_-@_-"/>
    <numFmt numFmtId="177" formatCode="_-* #,##0.00\ _F_t_-;\-* #,##0.00\ _F_t_-;_-* &quot;-&quot;??\ _F_t_-;_-@_-"/>
    <numFmt numFmtId="178" formatCode="#,##0\ &quot;HUF&quot;;\-#,##0\ &quot;HUF&quot;"/>
    <numFmt numFmtId="179" formatCode="#,##0\ &quot;HUF&quot;;[Red]\-#,##0\ &quot;HUF&quot;"/>
    <numFmt numFmtId="180" formatCode="#,##0.00\ &quot;HUF&quot;;\-#,##0.00\ &quot;HUF&quot;"/>
    <numFmt numFmtId="181" formatCode="#,##0.00\ &quot;HUF&quot;;[Red]\-#,##0.00\ &quot;HUF&quot;"/>
    <numFmt numFmtId="182" formatCode="_-* #,##0\ &quot;HUF&quot;_-;\-* #,##0\ &quot;HUF&quot;_-;_-* &quot;-&quot;\ &quot;HUF&quot;_-;_-@_-"/>
    <numFmt numFmtId="183" formatCode="_-* #,##0\ _H_U_F_-;\-* #,##0\ _H_U_F_-;_-* &quot;-&quot;\ _H_U_F_-;_-@_-"/>
    <numFmt numFmtId="184" formatCode="_-* #,##0.00\ &quot;HUF&quot;_-;\-* #,##0.00\ &quot;HUF&quot;_-;_-* &quot;-&quot;??\ &quot;HUF&quot;_-;_-@_-"/>
    <numFmt numFmtId="185" formatCode="_-* #,##0.00\ _H_U_F_-;\-* #,##0.00\ _H_U_F_-;_-* &quot;-&quot;??\ _H_U_F_-;_-@_-"/>
    <numFmt numFmtId="186" formatCode="_-* #,##0\ _€_-;\-* #,##0\ _€_-;_-* &quot;-&quot;\ _€_-;_-@_-"/>
    <numFmt numFmtId="187" formatCode="_-* #,##0.00\ _€_-;\-* #,##0.00\ _€_-;_-* &quot;-&quot;??\ _€_-;_-@_-"/>
    <numFmt numFmtId="188" formatCode="0.000"/>
    <numFmt numFmtId="189" formatCode="_-&quot;öS&quot;\ * #,##0_-;\-&quot;öS&quot;\ * #,##0_-;_-&quot;öS&quot;\ * &quot;-&quot;_-;_-@_-"/>
    <numFmt numFmtId="190" formatCode="_-&quot;öS&quot;\ * #,##0.00_-;\-&quot;öS&quot;\ * #,##0.00_-;_-&quot;öS&quot;\ * &quot;-&quot;??_-;_-@_-"/>
    <numFmt numFmtId="191" formatCode="yyyy\-mmm\-dd"/>
    <numFmt numFmtId="192" formatCode="&quot;MA&quot;################"/>
    <numFmt numFmtId="193" formatCode="#\ \ #####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[$-F400]h:mm:ss\ AM/PM"/>
    <numFmt numFmtId="199" formatCode="0.0000"/>
    <numFmt numFmtId="200" formatCode="[$-40E]yyyy\.\ mmmm\ d\.\,\ dddd"/>
    <numFmt numFmtId="201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i/>
      <sz val="8"/>
      <name val="Calibri"/>
      <family val="2"/>
    </font>
    <font>
      <sz val="26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9"/>
      <name val="Arial"/>
      <family val="2"/>
    </font>
    <font>
      <sz val="10"/>
      <color indexed="22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Cambria Math"/>
      <family val="0"/>
    </font>
    <font>
      <b/>
      <sz val="11"/>
      <color indexed="8"/>
      <name val="Cambria Math"/>
      <family val="0"/>
    </font>
    <font>
      <sz val="32"/>
      <color indexed="8"/>
      <name val="Calibri"/>
      <family val="0"/>
    </font>
    <font>
      <sz val="11"/>
      <color rgb="FF000000"/>
      <name val="Calibri"/>
      <family val="2"/>
    </font>
    <font>
      <sz val="10"/>
      <color theme="0" tint="-0.24997000396251678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56B4C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F45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5" borderId="2" applyNumberFormat="0" applyAlignment="0" applyProtection="0"/>
    <xf numFmtId="186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187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41" fillId="18" borderId="11" xfId="0" applyFont="1" applyFill="1" applyBorder="1" applyAlignment="1">
      <alignment horizontal="center" vertical="center"/>
    </xf>
    <xf numFmtId="188" fontId="0" fillId="19" borderId="12" xfId="0" applyNumberFormat="1" applyFont="1" applyFill="1" applyBorder="1" applyAlignment="1">
      <alignment horizontal="center"/>
    </xf>
    <xf numFmtId="0" fontId="0" fillId="18" borderId="13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 vertical="center" wrapText="1"/>
    </xf>
    <xf numFmtId="0" fontId="42" fillId="18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18" borderId="0" xfId="0" applyFont="1" applyFill="1" applyBorder="1" applyAlignment="1">
      <alignment horizont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188" fontId="0" fillId="20" borderId="18" xfId="0" applyNumberFormat="1" applyFont="1" applyFill="1" applyBorder="1" applyAlignment="1">
      <alignment horizontal="center" vertical="center"/>
    </xf>
    <xf numFmtId="188" fontId="0" fillId="2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88" fontId="0" fillId="20" borderId="21" xfId="0" applyNumberFormat="1" applyFont="1" applyFill="1" applyBorder="1" applyAlignment="1">
      <alignment horizontal="center" vertical="center"/>
    </xf>
    <xf numFmtId="188" fontId="0" fillId="19" borderId="22" xfId="0" applyNumberFormat="1" applyFont="1" applyFill="1" applyBorder="1" applyAlignment="1">
      <alignment horizontal="center"/>
    </xf>
    <xf numFmtId="0" fontId="0" fillId="18" borderId="2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18" fillId="0" borderId="18" xfId="0" applyFont="1" applyBorder="1" applyAlignment="1" quotePrefix="1">
      <alignment horizontal="left" vertical="center" wrapText="1"/>
    </xf>
    <xf numFmtId="188" fontId="43" fillId="0" borderId="0" xfId="0" applyNumberFormat="1" applyFont="1" applyAlignment="1">
      <alignment/>
    </xf>
    <xf numFmtId="188" fontId="44" fillId="0" borderId="0" xfId="0" applyNumberFormat="1" applyFont="1" applyAlignment="1">
      <alignment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2" fontId="4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21" borderId="25" xfId="0" applyFont="1" applyFill="1" applyBorder="1" applyAlignment="1">
      <alignment horizontal="center" vertical="center"/>
    </xf>
    <xf numFmtId="49" fontId="0" fillId="0" borderId="26" xfId="0" applyNumberFormat="1" applyFont="1" applyBorder="1" applyAlignment="1" applyProtection="1">
      <alignment horizontal="center"/>
      <protection locked="0"/>
    </xf>
    <xf numFmtId="188" fontId="0" fillId="22" borderId="19" xfId="0" applyNumberFormat="1" applyFont="1" applyFill="1" applyBorder="1" applyAlignment="1" applyProtection="1">
      <alignment horizontal="center" vertical="center"/>
      <protection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0" fillId="22" borderId="26" xfId="0" applyNumberFormat="1" applyFont="1" applyFill="1" applyBorder="1" applyAlignment="1" applyProtection="1">
      <alignment horizontal="center" vertical="center"/>
      <protection/>
    </xf>
    <xf numFmtId="2" fontId="0" fillId="22" borderId="28" xfId="0" applyNumberFormat="1" applyFont="1" applyFill="1" applyBorder="1" applyAlignment="1" applyProtection="1">
      <alignment horizontal="center" vertical="center"/>
      <protection/>
    </xf>
    <xf numFmtId="2" fontId="0" fillId="22" borderId="18" xfId="0" applyNumberFormat="1" applyFont="1" applyFill="1" applyBorder="1" applyAlignment="1" applyProtection="1">
      <alignment horizontal="center" vertical="center"/>
      <protection/>
    </xf>
    <xf numFmtId="0" fontId="0" fillId="23" borderId="29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2" fontId="0" fillId="22" borderId="32" xfId="0" applyNumberFormat="1" applyFont="1" applyFill="1" applyBorder="1" applyAlignment="1" applyProtection="1">
      <alignment horizontal="center" vertical="center"/>
      <protection/>
    </xf>
    <xf numFmtId="2" fontId="0" fillId="22" borderId="33" xfId="0" applyNumberFormat="1" applyFont="1" applyFill="1" applyBorder="1" applyAlignment="1" applyProtection="1">
      <alignment horizontal="center" vertical="center"/>
      <protection/>
    </xf>
    <xf numFmtId="2" fontId="0" fillId="22" borderId="34" xfId="0" applyNumberFormat="1" applyFont="1" applyFill="1" applyBorder="1" applyAlignment="1" applyProtection="1">
      <alignment horizontal="center" vertical="center"/>
      <protection/>
    </xf>
    <xf numFmtId="188" fontId="0" fillId="22" borderId="35" xfId="0" applyNumberFormat="1" applyFont="1" applyFill="1" applyBorder="1" applyAlignment="1" applyProtection="1">
      <alignment horizontal="center" vertical="center"/>
      <protection/>
    </xf>
    <xf numFmtId="0" fontId="2" fillId="20" borderId="24" xfId="0" applyFont="1" applyFill="1" applyBorder="1" applyAlignment="1">
      <alignment horizontal="left"/>
    </xf>
    <xf numFmtId="0" fontId="0" fillId="0" borderId="30" xfId="0" applyFont="1" applyBorder="1" applyAlignment="1">
      <alignment vertical="center" wrapText="1"/>
    </xf>
    <xf numFmtId="188" fontId="0" fillId="0" borderId="27" xfId="0" applyNumberFormat="1" applyFont="1" applyFill="1" applyBorder="1" applyAlignment="1">
      <alignment horizontal="center" vertical="center"/>
    </xf>
    <xf numFmtId="199" fontId="0" fillId="0" borderId="34" xfId="0" applyNumberFormat="1" applyFont="1" applyBorder="1" applyAlignment="1" applyProtection="1">
      <alignment horizontal="center" vertical="center"/>
      <protection/>
    </xf>
    <xf numFmtId="0" fontId="2" fillId="20" borderId="36" xfId="0" applyFont="1" applyFill="1" applyBorder="1" applyAlignment="1">
      <alignment horizontal="left"/>
    </xf>
    <xf numFmtId="0" fontId="29" fillId="20" borderId="36" xfId="0" applyFont="1" applyFill="1" applyBorder="1" applyAlignment="1">
      <alignment horizontal="center" wrapText="1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18" fillId="0" borderId="31" xfId="0" applyFont="1" applyBorder="1" applyAlignment="1" quotePrefix="1">
      <alignment horizontal="left" vertical="center" wrapText="1"/>
    </xf>
    <xf numFmtId="0" fontId="0" fillId="0" borderId="18" xfId="0" applyFont="1" applyBorder="1" applyAlignment="1">
      <alignment horizontal="left"/>
    </xf>
    <xf numFmtId="0" fontId="19" fillId="24" borderId="40" xfId="0" applyFont="1" applyFill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9" fillId="21" borderId="26" xfId="0" applyFont="1" applyFill="1" applyBorder="1" applyAlignment="1">
      <alignment horizontal="left" vertical="center"/>
    </xf>
    <xf numFmtId="0" fontId="19" fillId="25" borderId="26" xfId="0" applyFont="1" applyFill="1" applyBorder="1" applyAlignment="1">
      <alignment horizontal="left" vertical="center"/>
    </xf>
    <xf numFmtId="0" fontId="46" fillId="26" borderId="26" xfId="0" applyFont="1" applyFill="1" applyBorder="1" applyAlignment="1">
      <alignment horizontal="left" vertical="center"/>
    </xf>
    <xf numFmtId="0" fontId="19" fillId="27" borderId="26" xfId="0" applyFont="1" applyFill="1" applyBorder="1" applyAlignment="1">
      <alignment horizontal="left" vertical="center"/>
    </xf>
    <xf numFmtId="0" fontId="19" fillId="28" borderId="26" xfId="0" applyFont="1" applyFill="1" applyBorder="1" applyAlignment="1">
      <alignment horizontal="left" vertical="center"/>
    </xf>
    <xf numFmtId="0" fontId="46" fillId="29" borderId="26" xfId="0" applyFont="1" applyFill="1" applyBorder="1" applyAlignment="1">
      <alignment horizontal="left" vertical="center"/>
    </xf>
    <xf numFmtId="0" fontId="19" fillId="30" borderId="26" xfId="0" applyFont="1" applyFill="1" applyBorder="1" applyAlignment="1">
      <alignment horizontal="left" vertical="center"/>
    </xf>
    <xf numFmtId="0" fontId="19" fillId="31" borderId="26" xfId="0" applyFont="1" applyFill="1" applyBorder="1" applyAlignment="1">
      <alignment horizontal="left" vertical="center"/>
    </xf>
    <xf numFmtId="0" fontId="19" fillId="32" borderId="26" xfId="0" applyFont="1" applyFill="1" applyBorder="1" applyAlignment="1">
      <alignment horizontal="left" vertical="center"/>
    </xf>
    <xf numFmtId="0" fontId="19" fillId="33" borderId="26" xfId="0" applyFont="1" applyFill="1" applyBorder="1" applyAlignment="1">
      <alignment horizontal="left" vertical="center"/>
    </xf>
    <xf numFmtId="0" fontId="19" fillId="34" borderId="26" xfId="0" applyFont="1" applyFill="1" applyBorder="1" applyAlignment="1">
      <alignment horizontal="left" vertical="center"/>
    </xf>
    <xf numFmtId="0" fontId="19" fillId="35" borderId="26" xfId="0" applyFont="1" applyFill="1" applyBorder="1" applyAlignment="1">
      <alignment horizontal="left" vertical="center"/>
    </xf>
    <xf numFmtId="0" fontId="46" fillId="36" borderId="26" xfId="0" applyFont="1" applyFill="1" applyBorder="1" applyAlignment="1">
      <alignment horizontal="left" vertical="center"/>
    </xf>
    <xf numFmtId="0" fontId="19" fillId="37" borderId="41" xfId="0" applyFont="1" applyFill="1" applyBorder="1" applyAlignment="1">
      <alignment horizontal="left" vertical="center"/>
    </xf>
    <xf numFmtId="1" fontId="0" fillId="22" borderId="42" xfId="0" applyNumberFormat="1" applyFont="1" applyFill="1" applyBorder="1" applyAlignment="1">
      <alignment horizontal="left" vertical="top"/>
    </xf>
    <xf numFmtId="1" fontId="0" fillId="22" borderId="19" xfId="0" applyNumberFormat="1" applyFont="1" applyFill="1" applyBorder="1" applyAlignment="1">
      <alignment horizontal="left" vertical="top"/>
    </xf>
    <xf numFmtId="1" fontId="0" fillId="22" borderId="19" xfId="0" applyNumberFormat="1" applyFont="1" applyFill="1" applyBorder="1" applyAlignment="1">
      <alignment horizontal="left" vertical="top" wrapText="1"/>
    </xf>
    <xf numFmtId="1" fontId="45" fillId="22" borderId="19" xfId="0" applyNumberFormat="1" applyFont="1" applyFill="1" applyBorder="1" applyAlignment="1">
      <alignment horizontal="left" vertical="top"/>
    </xf>
    <xf numFmtId="1" fontId="0" fillId="22" borderId="43" xfId="0" applyNumberFormat="1" applyFont="1" applyFill="1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88" fontId="0" fillId="38" borderId="29" xfId="0" applyNumberFormat="1" applyFont="1" applyFill="1" applyBorder="1" applyAlignment="1">
      <alignment horizontal="center" vertical="center"/>
    </xf>
    <xf numFmtId="188" fontId="0" fillId="38" borderId="16" xfId="0" applyNumberFormat="1" applyFont="1" applyFill="1" applyBorder="1" applyAlignment="1">
      <alignment horizontal="center" vertical="center"/>
    </xf>
    <xf numFmtId="188" fontId="0" fillId="39" borderId="23" xfId="0" applyNumberFormat="1" applyFont="1" applyFill="1" applyBorder="1" applyAlignment="1">
      <alignment horizontal="center" vertical="center"/>
    </xf>
    <xf numFmtId="188" fontId="0" fillId="39" borderId="1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88" fontId="24" fillId="0" borderId="46" xfId="0" applyNumberFormat="1" applyFont="1" applyFill="1" applyBorder="1" applyAlignment="1">
      <alignment horizontal="center" vertical="center"/>
    </xf>
    <xf numFmtId="188" fontId="24" fillId="0" borderId="11" xfId="0" applyNumberFormat="1" applyFont="1" applyFill="1" applyBorder="1" applyAlignment="1">
      <alignment horizontal="center" vertical="center"/>
    </xf>
    <xf numFmtId="188" fontId="23" fillId="0" borderId="11" xfId="0" applyNumberFormat="1" applyFont="1" applyFill="1" applyBorder="1" applyAlignment="1">
      <alignment horizontal="center" vertical="center"/>
    </xf>
    <xf numFmtId="188" fontId="23" fillId="0" borderId="46" xfId="0" applyNumberFormat="1" applyFont="1" applyFill="1" applyBorder="1" applyAlignment="1">
      <alignment horizontal="center" vertical="center"/>
    </xf>
    <xf numFmtId="0" fontId="23" fillId="0" borderId="46" xfId="0" applyFont="1" applyBorder="1" applyAlignment="1">
      <alignment horizontal="center" vertical="center" textRotation="90"/>
    </xf>
    <xf numFmtId="0" fontId="23" fillId="0" borderId="11" xfId="0" applyFont="1" applyBorder="1" applyAlignment="1">
      <alignment horizontal="center" vertical="center" textRotation="90"/>
    </xf>
    <xf numFmtId="188" fontId="24" fillId="0" borderId="46" xfId="0" applyNumberFormat="1" applyFont="1" applyFill="1" applyBorder="1" applyAlignment="1">
      <alignment horizontal="center" vertical="center" wrapText="1"/>
    </xf>
    <xf numFmtId="188" fontId="24" fillId="0" borderId="11" xfId="0" applyNumberFormat="1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18" borderId="50" xfId="0" applyFont="1" applyFill="1" applyBorder="1" applyAlignment="1" applyProtection="1">
      <alignment horizontal="center"/>
      <protection/>
    </xf>
    <xf numFmtId="0" fontId="0" fillId="18" borderId="47" xfId="0" applyFont="1" applyFill="1" applyBorder="1" applyAlignment="1" applyProtection="1">
      <alignment horizontal="center"/>
      <protection/>
    </xf>
    <xf numFmtId="2" fontId="0" fillId="40" borderId="37" xfId="0" applyNumberFormat="1" applyFont="1" applyFill="1" applyBorder="1" applyAlignment="1">
      <alignment horizontal="center"/>
    </xf>
    <xf numFmtId="2" fontId="0" fillId="40" borderId="38" xfId="0" applyNumberFormat="1" applyFont="1" applyFill="1" applyBorder="1" applyAlignment="1">
      <alignment horizontal="center"/>
    </xf>
    <xf numFmtId="2" fontId="0" fillId="40" borderId="47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47" fillId="41" borderId="17" xfId="0" applyFont="1" applyFill="1" applyBorder="1" applyAlignment="1">
      <alignment horizontal="center" vertical="center" wrapText="1"/>
    </xf>
    <xf numFmtId="0" fontId="41" fillId="41" borderId="11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88" fontId="0" fillId="0" borderId="46" xfId="0" applyNumberFormat="1" applyFont="1" applyBorder="1" applyAlignment="1" applyProtection="1">
      <alignment horizontal="center" vertical="center"/>
      <protection/>
    </xf>
    <xf numFmtId="188" fontId="0" fillId="0" borderId="52" xfId="0" applyNumberFormat="1" applyFont="1" applyBorder="1" applyAlignment="1" applyProtection="1">
      <alignment horizontal="center" vertical="center"/>
      <protection/>
    </xf>
    <xf numFmtId="188" fontId="0" fillId="0" borderId="53" xfId="0" applyNumberFormat="1" applyFont="1" applyBorder="1" applyAlignment="1" applyProtection="1">
      <alignment horizontal="center" vertical="center"/>
      <protection/>
    </xf>
    <xf numFmtId="0" fontId="0" fillId="18" borderId="51" xfId="0" applyFont="1" applyFill="1" applyBorder="1" applyAlignment="1">
      <alignment horizontal="center"/>
    </xf>
    <xf numFmtId="0" fontId="0" fillId="18" borderId="0" xfId="0" applyFont="1" applyFill="1" applyBorder="1" applyAlignment="1">
      <alignment horizontal="center"/>
    </xf>
    <xf numFmtId="0" fontId="41" fillId="18" borderId="54" xfId="0" applyFont="1" applyFill="1" applyBorder="1" applyAlignment="1">
      <alignment horizontal="center" vertical="center"/>
    </xf>
    <xf numFmtId="0" fontId="41" fillId="18" borderId="13" xfId="0" applyFont="1" applyFill="1" applyBorder="1" applyAlignment="1">
      <alignment horizontal="center" vertical="center"/>
    </xf>
    <xf numFmtId="0" fontId="20" fillId="19" borderId="51" xfId="0" applyFont="1" applyFill="1" applyBorder="1" applyAlignment="1">
      <alignment horizontal="center" vertical="center" wrapText="1"/>
    </xf>
    <xf numFmtId="0" fontId="20" fillId="19" borderId="11" xfId="0" applyFont="1" applyFill="1" applyBorder="1" applyAlignment="1">
      <alignment horizontal="center" vertical="center"/>
    </xf>
    <xf numFmtId="0" fontId="0" fillId="0" borderId="0" xfId="52">
      <alignment/>
      <protection/>
    </xf>
    <xf numFmtId="0" fontId="26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4">
    <dxf>
      <font>
        <color indexed="10"/>
      </font>
    </dxf>
    <dxf>
      <font>
        <color indexed="48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theme="0" tint="-0.2499399930238723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2"/>
      </font>
    </dxf>
    <dxf>
      <font>
        <color indexed="10"/>
      </font>
    </dxf>
    <dxf>
      <fill>
        <patternFill>
          <bgColor theme="0" tint="-0.2499399930238723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123825</xdr:colOff>
      <xdr:row>19</xdr:row>
      <xdr:rowOff>390525</xdr:rowOff>
    </xdr:from>
    <xdr:ext cx="419100" cy="1123950"/>
    <xdr:sp>
      <xdr:nvSpPr>
        <xdr:cNvPr id="1" name="Textfeld 2"/>
        <xdr:cNvSpPr txBox="1">
          <a:spLocks noChangeArrowheads="1"/>
        </xdr:cNvSpPr>
      </xdr:nvSpPr>
      <xdr:spPr>
        <a:xfrm>
          <a:off x="18859500" y="4924425"/>
          <a:ext cx="4191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↓^(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1.)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25</xdr:col>
      <xdr:colOff>123825</xdr:colOff>
      <xdr:row>19</xdr:row>
      <xdr:rowOff>419100</xdr:rowOff>
    </xdr:from>
    <xdr:ext cx="447675" cy="1123950"/>
    <xdr:sp>
      <xdr:nvSpPr>
        <xdr:cNvPr id="2" name="Textfeld 4"/>
        <xdr:cNvSpPr txBox="1">
          <a:spLocks noChangeArrowheads="1"/>
        </xdr:cNvSpPr>
      </xdr:nvSpPr>
      <xdr:spPr>
        <a:xfrm>
          <a:off x="20764500" y="4953000"/>
          <a:ext cx="4476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↑^(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6.)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22</xdr:col>
      <xdr:colOff>123825</xdr:colOff>
      <xdr:row>19</xdr:row>
      <xdr:rowOff>419100</xdr:rowOff>
    </xdr:from>
    <xdr:ext cx="457200" cy="1123950"/>
    <xdr:sp>
      <xdr:nvSpPr>
        <xdr:cNvPr id="3" name="Textfeld 5"/>
        <xdr:cNvSpPr txBox="1">
          <a:spLocks noChangeArrowheads="1"/>
        </xdr:cNvSpPr>
      </xdr:nvSpPr>
      <xdr:spPr>
        <a:xfrm>
          <a:off x="19335750" y="4953000"/>
          <a:ext cx="457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2.)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23</xdr:col>
      <xdr:colOff>133350</xdr:colOff>
      <xdr:row>19</xdr:row>
      <xdr:rowOff>419100</xdr:rowOff>
    </xdr:from>
    <xdr:ext cx="447675" cy="1123950"/>
    <xdr:sp>
      <xdr:nvSpPr>
        <xdr:cNvPr id="4" name="Textfeld 7"/>
        <xdr:cNvSpPr txBox="1">
          <a:spLocks noChangeArrowheads="1"/>
        </xdr:cNvSpPr>
      </xdr:nvSpPr>
      <xdr:spPr>
        <a:xfrm>
          <a:off x="19821525" y="4953000"/>
          <a:ext cx="4476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3.)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24</xdr:col>
      <xdr:colOff>104775</xdr:colOff>
      <xdr:row>19</xdr:row>
      <xdr:rowOff>419100</xdr:rowOff>
    </xdr:from>
    <xdr:ext cx="457200" cy="1123950"/>
    <xdr:sp>
      <xdr:nvSpPr>
        <xdr:cNvPr id="5" name="Textfeld 8"/>
        <xdr:cNvSpPr txBox="1">
          <a:spLocks noChangeArrowheads="1"/>
        </xdr:cNvSpPr>
      </xdr:nvSpPr>
      <xdr:spPr>
        <a:xfrm>
          <a:off x="20269200" y="4953000"/>
          <a:ext cx="457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&gt;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4.)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18</xdr:col>
      <xdr:colOff>114300</xdr:colOff>
      <xdr:row>49</xdr:row>
      <xdr:rowOff>9525</xdr:rowOff>
    </xdr:to>
    <xdr:sp>
      <xdr:nvSpPr>
        <xdr:cNvPr id="1" name="Rechteck 1"/>
        <xdr:cNvSpPr>
          <a:spLocks/>
        </xdr:cNvSpPr>
      </xdr:nvSpPr>
      <xdr:spPr>
        <a:xfrm>
          <a:off x="19050" y="19050"/>
          <a:ext cx="11068050" cy="792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Place drawing page 1 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W71"/>
  <sheetViews>
    <sheetView tabSelected="1" view="pageLayout" zoomScale="90" zoomScaleNormal="106" zoomScaleSheetLayoutView="90" zoomScalePageLayoutView="90" workbookViewId="0" topLeftCell="A7">
      <selection activeCell="AA13" sqref="AA13"/>
    </sheetView>
  </sheetViews>
  <sheetFormatPr defaultColWidth="9.8515625" defaultRowHeight="12.75"/>
  <cols>
    <col min="1" max="1" width="42.140625" style="2" bestFit="1" customWidth="1"/>
    <col min="2" max="2" width="27.421875" style="2" customWidth="1"/>
    <col min="3" max="3" width="36.00390625" style="2" bestFit="1" customWidth="1"/>
    <col min="4" max="4" width="23.00390625" style="2" customWidth="1"/>
    <col min="5" max="5" width="15.57421875" style="2" customWidth="1"/>
    <col min="6" max="6" width="8.8515625" style="5" customWidth="1"/>
    <col min="7" max="8" width="6.57421875" style="5" customWidth="1"/>
    <col min="9" max="16" width="9.57421875" style="5" customWidth="1"/>
    <col min="17" max="18" width="8.421875" style="4" customWidth="1"/>
    <col min="19" max="26" width="7.140625" style="6" customWidth="1"/>
    <col min="27" max="32" width="8.00390625" style="6" bestFit="1" customWidth="1"/>
    <col min="33" max="33" width="7.140625" style="6" customWidth="1"/>
    <col min="34" max="34" width="98.7109375" style="6" customWidth="1"/>
    <col min="35" max="35" width="38.140625" style="3" customWidth="1"/>
    <col min="36" max="37" width="30.57421875" style="3" customWidth="1"/>
    <col min="38" max="38" width="27.8515625" style="1" customWidth="1"/>
    <col min="39" max="39" width="8.8515625" style="5" customWidth="1"/>
    <col min="40" max="40" width="18.421875" style="1" customWidth="1"/>
    <col min="41" max="41" width="17.57421875" style="1" customWidth="1"/>
    <col min="42" max="43" width="24.8515625" style="1" customWidth="1"/>
    <col min="44" max="44" width="6.57421875" style="1" customWidth="1"/>
    <col min="45" max="45" width="3.8515625" style="1" customWidth="1"/>
    <col min="46" max="46" width="4.00390625" style="1" customWidth="1"/>
    <col min="47" max="47" width="3.8515625" style="1" customWidth="1"/>
    <col min="48" max="16384" width="9.8515625" style="1" customWidth="1"/>
  </cols>
  <sheetData>
    <row r="1" spans="1:4" ht="24.75" thickBot="1">
      <c r="A1" s="58" t="s">
        <v>47</v>
      </c>
      <c r="B1" s="62"/>
      <c r="C1" s="63" t="s">
        <v>46</v>
      </c>
      <c r="D1" s="35"/>
    </row>
    <row r="2" spans="1:4" ht="13.5" thickBot="1">
      <c r="A2" s="64"/>
      <c r="B2" s="65"/>
      <c r="C2" s="66"/>
      <c r="D2" s="36"/>
    </row>
    <row r="3" spans="1:4" ht="15">
      <c r="A3" s="69" t="s">
        <v>43</v>
      </c>
      <c r="B3" s="70"/>
      <c r="C3" s="85"/>
      <c r="D3" s="36"/>
    </row>
    <row r="4" spans="1:4" ht="15">
      <c r="A4" s="71" t="s">
        <v>3</v>
      </c>
      <c r="B4" s="68"/>
      <c r="C4" s="86"/>
      <c r="D4" s="34"/>
    </row>
    <row r="5" spans="1:4" ht="15">
      <c r="A5" s="72" t="s">
        <v>5</v>
      </c>
      <c r="B5" s="29"/>
      <c r="C5" s="86"/>
      <c r="D5" s="34"/>
    </row>
    <row r="6" spans="1:4" ht="15">
      <c r="A6" s="73" t="s">
        <v>51</v>
      </c>
      <c r="B6" s="33"/>
      <c r="C6" s="86"/>
      <c r="D6" s="34"/>
    </row>
    <row r="7" spans="1:39" ht="15">
      <c r="A7" s="74" t="s">
        <v>17</v>
      </c>
      <c r="B7" s="29"/>
      <c r="C7" s="87"/>
      <c r="D7" s="37"/>
      <c r="AM7" s="14"/>
    </row>
    <row r="8" spans="1:4" ht="15">
      <c r="A8" s="75" t="s">
        <v>8</v>
      </c>
      <c r="B8" s="33"/>
      <c r="C8" s="86"/>
      <c r="D8" s="38"/>
    </row>
    <row r="9" spans="1:4" ht="15">
      <c r="A9" s="76" t="s">
        <v>9</v>
      </c>
      <c r="B9" s="33"/>
      <c r="C9" s="88"/>
      <c r="D9" s="39"/>
    </row>
    <row r="10" spans="1:4" ht="15">
      <c r="A10" s="77" t="s">
        <v>52</v>
      </c>
      <c r="B10" s="33"/>
      <c r="C10" s="86"/>
      <c r="D10" s="34"/>
    </row>
    <row r="11" spans="1:4" ht="15">
      <c r="A11" s="78" t="s">
        <v>28</v>
      </c>
      <c r="B11" s="33"/>
      <c r="C11" s="86"/>
      <c r="D11" s="34"/>
    </row>
    <row r="12" spans="1:43" ht="15">
      <c r="A12" s="79" t="s">
        <v>29</v>
      </c>
      <c r="B12" s="29"/>
      <c r="C12" s="86"/>
      <c r="D12" s="34"/>
      <c r="Q12" s="6"/>
      <c r="R12" s="6"/>
      <c r="AI12" s="6"/>
      <c r="AJ12" s="30"/>
      <c r="AK12" s="31"/>
      <c r="AL12" s="6"/>
      <c r="AM12" s="3"/>
      <c r="AN12" s="3"/>
      <c r="AO12" s="3"/>
      <c r="AQ12" s="5"/>
    </row>
    <row r="13" spans="1:4" ht="15">
      <c r="A13" s="80" t="s">
        <v>6</v>
      </c>
      <c r="B13" s="32"/>
      <c r="C13" s="86"/>
      <c r="D13" s="34"/>
    </row>
    <row r="14" spans="1:4" ht="15">
      <c r="A14" s="81" t="s">
        <v>4</v>
      </c>
      <c r="B14" s="32"/>
      <c r="C14" s="86"/>
      <c r="D14" s="34"/>
    </row>
    <row r="15" spans="1:4" ht="15">
      <c r="A15" s="82" t="s">
        <v>22</v>
      </c>
      <c r="B15" s="32"/>
      <c r="C15" s="86"/>
      <c r="D15" s="34"/>
    </row>
    <row r="16" spans="1:4" ht="15">
      <c r="A16" s="83" t="s">
        <v>23</v>
      </c>
      <c r="B16" s="32"/>
      <c r="C16" s="86"/>
      <c r="D16" s="34"/>
    </row>
    <row r="17" spans="1:38" ht="81.75" customHeight="1" thickBot="1">
      <c r="A17" s="84" t="s">
        <v>7</v>
      </c>
      <c r="B17" s="67"/>
      <c r="C17" s="89"/>
      <c r="D17" s="34"/>
      <c r="AL17" s="23"/>
    </row>
    <row r="18" spans="1:5" ht="13.5" thickBot="1">
      <c r="A18" s="7"/>
      <c r="B18" s="7"/>
      <c r="C18" s="7"/>
      <c r="D18" s="40"/>
      <c r="E18" s="7"/>
    </row>
    <row r="19" spans="1:43" ht="13.5" thickBot="1">
      <c r="A19" s="50" t="s">
        <v>19</v>
      </c>
      <c r="B19" s="26" t="s">
        <v>49</v>
      </c>
      <c r="C19" s="27" t="s">
        <v>15</v>
      </c>
      <c r="D19" s="113" t="s">
        <v>16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5"/>
      <c r="AH19" s="12" t="s">
        <v>34</v>
      </c>
      <c r="AI19" s="12" t="s">
        <v>34</v>
      </c>
      <c r="AJ19" s="111" t="s">
        <v>15</v>
      </c>
      <c r="AK19" s="112"/>
      <c r="AL19" s="13" t="s">
        <v>15</v>
      </c>
      <c r="AM19" s="128" t="s">
        <v>15</v>
      </c>
      <c r="AN19" s="129"/>
      <c r="AO19" s="129"/>
      <c r="AP19" s="18"/>
      <c r="AQ19" s="13" t="s">
        <v>15</v>
      </c>
    </row>
    <row r="20" spans="1:49" ht="36" customHeight="1" thickBot="1">
      <c r="A20" s="91" t="s">
        <v>48</v>
      </c>
      <c r="B20" s="59" t="s">
        <v>50</v>
      </c>
      <c r="C20" s="51" t="s">
        <v>26</v>
      </c>
      <c r="D20" s="116" t="s">
        <v>22</v>
      </c>
      <c r="E20" s="116" t="s">
        <v>18</v>
      </c>
      <c r="F20" s="107" t="s">
        <v>11</v>
      </c>
      <c r="G20" s="109" t="s">
        <v>0</v>
      </c>
      <c r="H20" s="97" t="s">
        <v>10</v>
      </c>
      <c r="I20" s="41">
        <v>1</v>
      </c>
      <c r="J20" s="41">
        <v>2</v>
      </c>
      <c r="K20" s="41">
        <v>3</v>
      </c>
      <c r="L20" s="41">
        <v>4</v>
      </c>
      <c r="M20" s="41">
        <v>5</v>
      </c>
      <c r="N20" s="41">
        <v>6</v>
      </c>
      <c r="O20" s="41">
        <v>7</v>
      </c>
      <c r="P20" s="41">
        <v>8</v>
      </c>
      <c r="Q20" s="103" t="s">
        <v>31</v>
      </c>
      <c r="R20" s="123" t="s">
        <v>32</v>
      </c>
      <c r="S20" s="93" t="s">
        <v>1</v>
      </c>
      <c r="T20" s="95" t="s">
        <v>2</v>
      </c>
      <c r="U20" s="102" t="s">
        <v>33</v>
      </c>
      <c r="V20" s="102"/>
      <c r="W20" s="102"/>
      <c r="X20" s="102"/>
      <c r="Y20" s="102"/>
      <c r="Z20" s="99"/>
      <c r="AA20" s="99" t="s">
        <v>35</v>
      </c>
      <c r="AB20" s="99" t="s">
        <v>36</v>
      </c>
      <c r="AC20" s="99" t="s">
        <v>37</v>
      </c>
      <c r="AD20" s="99" t="s">
        <v>38</v>
      </c>
      <c r="AE20" s="99" t="s">
        <v>39</v>
      </c>
      <c r="AF20" s="99" t="s">
        <v>40</v>
      </c>
      <c r="AG20" s="105" t="s">
        <v>41</v>
      </c>
      <c r="AH20" s="120" t="s">
        <v>45</v>
      </c>
      <c r="AI20" s="132" t="s">
        <v>42</v>
      </c>
      <c r="AJ20" s="130" t="s">
        <v>13</v>
      </c>
      <c r="AK20" s="131"/>
      <c r="AL20" s="118" t="s">
        <v>14</v>
      </c>
      <c r="AM20" s="120" t="s">
        <v>24</v>
      </c>
      <c r="AN20" s="121"/>
      <c r="AO20" s="122"/>
      <c r="AP20" s="20"/>
      <c r="AQ20" s="118" t="s">
        <v>14</v>
      </c>
      <c r="AR20"/>
      <c r="AS20"/>
      <c r="AT20"/>
      <c r="AU20"/>
      <c r="AV20"/>
      <c r="AW20"/>
    </row>
    <row r="21" spans="1:49" ht="38.25" customHeight="1" thickBot="1">
      <c r="A21" s="92"/>
      <c r="B21" s="52" t="s">
        <v>27</v>
      </c>
      <c r="C21" s="53" t="s">
        <v>30</v>
      </c>
      <c r="D21" s="117"/>
      <c r="E21" s="117"/>
      <c r="F21" s="108" t="s">
        <v>12</v>
      </c>
      <c r="G21" s="110" t="s">
        <v>0</v>
      </c>
      <c r="H21" s="98" t="s">
        <v>10</v>
      </c>
      <c r="I21" s="42"/>
      <c r="J21" s="42"/>
      <c r="K21" s="42"/>
      <c r="L21" s="42"/>
      <c r="M21" s="42"/>
      <c r="N21" s="42"/>
      <c r="O21" s="42"/>
      <c r="P21" s="42"/>
      <c r="Q21" s="104"/>
      <c r="R21" s="124"/>
      <c r="S21" s="94"/>
      <c r="T21" s="96"/>
      <c r="U21" s="101"/>
      <c r="V21" s="101"/>
      <c r="W21" s="101"/>
      <c r="X21" s="101"/>
      <c r="Y21" s="101"/>
      <c r="Z21" s="101"/>
      <c r="AA21" s="100"/>
      <c r="AB21" s="100"/>
      <c r="AC21" s="100"/>
      <c r="AD21" s="100"/>
      <c r="AE21" s="100"/>
      <c r="AF21" s="100"/>
      <c r="AG21" s="106"/>
      <c r="AH21" s="92"/>
      <c r="AI21" s="133"/>
      <c r="AJ21" s="11" t="s">
        <v>20</v>
      </c>
      <c r="AK21" s="15" t="s">
        <v>21</v>
      </c>
      <c r="AL21" s="119"/>
      <c r="AM21" s="19" t="s">
        <v>11</v>
      </c>
      <c r="AN21" s="17" t="s">
        <v>0</v>
      </c>
      <c r="AO21" s="16" t="s">
        <v>10</v>
      </c>
      <c r="AP21" s="24" t="s">
        <v>25</v>
      </c>
      <c r="AQ21" s="119"/>
      <c r="AR21"/>
      <c r="AS21"/>
      <c r="AT21"/>
      <c r="AU21"/>
      <c r="AV21"/>
      <c r="AW21"/>
    </row>
    <row r="22" spans="1:49" ht="19.5" customHeight="1">
      <c r="A22" s="43"/>
      <c r="B22" s="43"/>
      <c r="C22" s="43"/>
      <c r="D22" s="43"/>
      <c r="E22" s="43"/>
      <c r="F22" s="90"/>
      <c r="G22" s="90"/>
      <c r="H22" s="90"/>
      <c r="I22" s="45"/>
      <c r="J22" s="45"/>
      <c r="K22" s="45"/>
      <c r="L22" s="45"/>
      <c r="M22" s="45"/>
      <c r="N22" s="45"/>
      <c r="O22" s="45"/>
      <c r="P22" s="45"/>
      <c r="Q22" s="46" t="e">
        <f>AVERAGE(I22:P22)</f>
        <v>#DIV/0!</v>
      </c>
      <c r="R22" s="60" t="e">
        <f>STDEV(I22:P22)</f>
        <v>#DIV/0!</v>
      </c>
      <c r="S22" s="54">
        <f>MIN(I22:P22)</f>
        <v>0</v>
      </c>
      <c r="T22" s="55">
        <f>MAX(I22:P22)</f>
        <v>0</v>
      </c>
      <c r="U22" s="56">
        <f>T22-S22</f>
        <v>0</v>
      </c>
      <c r="V22" s="49" t="str">
        <f>IF(S22&lt;$F22-$H22,($F22-$H22)-S22," ")</f>
        <v> </v>
      </c>
      <c r="W22" s="49">
        <f>FREQUENCY(I22:P22,F22-H22-0.000001)</f>
        <v>0</v>
      </c>
      <c r="X22" s="49">
        <f>(FREQUENCY(I22:P22,F22+G22))-W22</f>
        <v>0</v>
      </c>
      <c r="Y22" s="56">
        <f>(FREQUENCY(I22:P22,T22))-X22-W22</f>
        <v>0</v>
      </c>
      <c r="Z22" s="49" t="str">
        <f>IF(T22&gt;($F22+$G22),T22-($F22+$G22)," ")</f>
        <v> </v>
      </c>
      <c r="AA22" s="61" t="e">
        <f>(G22+H22)/(6*R22)</f>
        <v>#DIV/0!</v>
      </c>
      <c r="AB22" s="61" t="e">
        <f>IF((ABS(F22)+G22-ABS(Q22))/R22/3&lt;((ABS(Q22)-(ABS(F22)-H22))/R22/3),(ABS(F22)+G22-ABS(Q22))/R22/3,(ABS(Q22)-(ABS(F22)-H22))/R22/3)</f>
        <v>#DIV/0!</v>
      </c>
      <c r="AC22" s="61" t="e">
        <f>((ABS(F22)+G22)-(ABS(F22)-H22))/(6*STDEV(I22:P22))</f>
        <v>#DIV/0!</v>
      </c>
      <c r="AD22" s="61" t="e">
        <f>(((ABS(Q22)-(ABS(F22)-H22))/(3*R22)))</f>
        <v>#DIV/0!</v>
      </c>
      <c r="AE22" s="61" t="e">
        <f>((ABS(F22)+G22)-ABS(Q22))/(3*R22)</f>
        <v>#DIV/0!</v>
      </c>
      <c r="AF22" s="61" t="e">
        <f>IF(H22=0,AE22,MIN(AD22:AE22))</f>
        <v>#DIV/0!</v>
      </c>
      <c r="AG22" s="57" t="str">
        <f>IF(AND(Z22=" ",V22=" ")," ","X")</f>
        <v> </v>
      </c>
      <c r="AH22" s="125"/>
      <c r="AI22" s="8"/>
      <c r="AJ22" s="9"/>
      <c r="AK22" s="9"/>
      <c r="AL22" s="28"/>
      <c r="AM22" s="21"/>
      <c r="AN22" s="21"/>
      <c r="AO22" s="22"/>
      <c r="AP22" s="25"/>
      <c r="AQ22" s="10"/>
      <c r="AR22"/>
      <c r="AS22"/>
      <c r="AT22"/>
      <c r="AU22"/>
      <c r="AV22"/>
      <c r="AW22"/>
    </row>
    <row r="23" spans="1:49" ht="19.5" customHeight="1">
      <c r="A23" s="43"/>
      <c r="B23" s="43"/>
      <c r="C23" s="43"/>
      <c r="D23" s="43"/>
      <c r="E23" s="43"/>
      <c r="F23" s="90"/>
      <c r="G23" s="90"/>
      <c r="H23" s="90"/>
      <c r="I23" s="45"/>
      <c r="J23" s="45"/>
      <c r="K23" s="45"/>
      <c r="L23" s="45"/>
      <c r="M23" s="45"/>
      <c r="N23" s="45"/>
      <c r="O23" s="45"/>
      <c r="P23" s="45"/>
      <c r="Q23" s="46" t="e">
        <f>AVERAGE(I23:P23)</f>
        <v>#DIV/0!</v>
      </c>
      <c r="R23" s="46" t="e">
        <f>STDEV(I23:P23)</f>
        <v>#DIV/0!</v>
      </c>
      <c r="S23" s="47">
        <f>MIN(I23:P23)</f>
        <v>0</v>
      </c>
      <c r="T23" s="48">
        <f>MAX(I23:P23)</f>
        <v>0</v>
      </c>
      <c r="U23" s="49">
        <f aca="true" t="shared" si="0" ref="U23:U32">T23-S23</f>
        <v>0</v>
      </c>
      <c r="V23" s="49" t="str">
        <f>IF(S23&lt;$F23-$H23,($F23-$H23)-S23," ")</f>
        <v> </v>
      </c>
      <c r="W23" s="49">
        <f>FREQUENCY(I23:P23,F23-H23-0.000001)</f>
        <v>0</v>
      </c>
      <c r="X23" s="49">
        <f>(FREQUENCY(I23:P23,F23+G23))-W23</f>
        <v>0</v>
      </c>
      <c r="Y23" s="49">
        <f>(FREQUENCY(I23:P23,T23))-X23-W23</f>
        <v>0</v>
      </c>
      <c r="Z23" s="49" t="str">
        <f>IF(T23&gt;($F23+$G23),T23-($F23+$G23)," ")</f>
        <v> </v>
      </c>
      <c r="AA23" s="61" t="e">
        <f>(G23+H23)/(6*R23)</f>
        <v>#DIV/0!</v>
      </c>
      <c r="AB23" s="61" t="e">
        <f>IF((ABS(F23)+G23-ABS(Q23))/R23/3&lt;((ABS(Q23)-(ABS(F23)-H23))/R23/3),(ABS(F23)+G23-ABS(Q23))/R23/3,(ABS(Q23)-(ABS(F23)-H23))/R23/3)</f>
        <v>#DIV/0!</v>
      </c>
      <c r="AC23" s="61" t="e">
        <f>((ABS(F23)+G23)-(ABS(F23)-H23))/(6*STDEV(I23:P23))</f>
        <v>#DIV/0!</v>
      </c>
      <c r="AD23" s="61" t="e">
        <f>(((ABS(Q23)-(ABS(F23)-H23))/(3*R23)))</f>
        <v>#DIV/0!</v>
      </c>
      <c r="AE23" s="61" t="e">
        <f>((ABS(F23)+G23)-ABS(Q23))/(3*R23)</f>
        <v>#DIV/0!</v>
      </c>
      <c r="AF23" s="61" t="e">
        <f>IF(H23=0,AE23,MIN(AD23:AE23))</f>
        <v>#DIV/0!</v>
      </c>
      <c r="AG23" s="44" t="str">
        <f aca="true" t="shared" si="1" ref="AG23:AG32">IF(AND(Z23=" ",V23=" ")," ","X")</f>
        <v> </v>
      </c>
      <c r="AH23" s="126"/>
      <c r="AI23" s="8"/>
      <c r="AJ23" s="9"/>
      <c r="AK23" s="9"/>
      <c r="AL23" s="28"/>
      <c r="AM23" s="21"/>
      <c r="AN23" s="21"/>
      <c r="AO23" s="22"/>
      <c r="AP23" s="25"/>
      <c r="AQ23" s="10"/>
      <c r="AR23"/>
      <c r="AS23"/>
      <c r="AT23"/>
      <c r="AU23"/>
      <c r="AV23"/>
      <c r="AW23"/>
    </row>
    <row r="24" spans="1:49" ht="19.5" customHeight="1">
      <c r="A24" s="43"/>
      <c r="B24" s="43"/>
      <c r="C24" s="43"/>
      <c r="D24" s="43"/>
      <c r="E24" s="43"/>
      <c r="F24" s="90"/>
      <c r="G24" s="90"/>
      <c r="H24" s="90"/>
      <c r="I24" s="45"/>
      <c r="J24" s="45"/>
      <c r="K24" s="45"/>
      <c r="L24" s="45"/>
      <c r="M24" s="45"/>
      <c r="N24" s="45"/>
      <c r="O24" s="45"/>
      <c r="P24" s="45"/>
      <c r="Q24" s="46" t="e">
        <f>AVERAGE(I24:P24)</f>
        <v>#DIV/0!</v>
      </c>
      <c r="R24" s="46" t="e">
        <f>STDEV(I24:P24)</f>
        <v>#DIV/0!</v>
      </c>
      <c r="S24" s="47">
        <f>MIN(I24:P24)</f>
        <v>0</v>
      </c>
      <c r="T24" s="48">
        <f>MAX(I24:P24)</f>
        <v>0</v>
      </c>
      <c r="U24" s="49">
        <f t="shared" si="0"/>
        <v>0</v>
      </c>
      <c r="V24" s="49" t="str">
        <f>IF(S24&lt;$F24-$H24,($F24-$H24)-S24," ")</f>
        <v> </v>
      </c>
      <c r="W24" s="49">
        <f>FREQUENCY(I24:P24,F24-H24-0.000001)</f>
        <v>0</v>
      </c>
      <c r="X24" s="49">
        <f>(FREQUENCY(I24:P24,F24+G24))-W24</f>
        <v>0</v>
      </c>
      <c r="Y24" s="49">
        <f>(FREQUENCY(I24:P24,T24))-X24-W24</f>
        <v>0</v>
      </c>
      <c r="Z24" s="49" t="str">
        <f>IF(T24&gt;($F24+$G24),T24-($F24+$G24)," ")</f>
        <v> </v>
      </c>
      <c r="AA24" s="61" t="e">
        <f>(G24+H24)/(6*R24)</f>
        <v>#DIV/0!</v>
      </c>
      <c r="AB24" s="61" t="e">
        <f>IF((ABS(F24)+G24-ABS(Q24))/R24/3&lt;((ABS(Q24)-(ABS(F24)-H24))/R24/3),(ABS(F24)+G24-ABS(Q24))/R24/3,(ABS(Q24)-(ABS(F24)-H24))/R24/3)</f>
        <v>#DIV/0!</v>
      </c>
      <c r="AC24" s="61" t="e">
        <f>((ABS(F24)+G24)-(ABS(F24)-H24))/(6*STDEV(I24:P24))</f>
        <v>#DIV/0!</v>
      </c>
      <c r="AD24" s="61" t="e">
        <f>(((ABS(Q24)-(ABS(F24)-H24))/(3*R24)))</f>
        <v>#DIV/0!</v>
      </c>
      <c r="AE24" s="61" t="e">
        <f>((ABS(F24)+G24)-ABS(Q24))/(3*R24)</f>
        <v>#DIV/0!</v>
      </c>
      <c r="AF24" s="61" t="e">
        <f>IF(H24=0,AE24,MIN(AD24:AE24))</f>
        <v>#DIV/0!</v>
      </c>
      <c r="AG24" s="44" t="str">
        <f t="shared" si="1"/>
        <v> </v>
      </c>
      <c r="AH24" s="126"/>
      <c r="AI24" s="8"/>
      <c r="AJ24" s="9"/>
      <c r="AK24" s="9"/>
      <c r="AL24" s="28"/>
      <c r="AM24" s="21"/>
      <c r="AN24" s="21"/>
      <c r="AO24" s="22"/>
      <c r="AP24" s="25"/>
      <c r="AQ24" s="10"/>
      <c r="AR24"/>
      <c r="AS24"/>
      <c r="AT24"/>
      <c r="AU24"/>
      <c r="AV24"/>
      <c r="AW24"/>
    </row>
    <row r="25" spans="1:49" ht="19.5" customHeight="1">
      <c r="A25" s="43"/>
      <c r="B25" s="43"/>
      <c r="C25" s="43"/>
      <c r="D25" s="43"/>
      <c r="E25" s="43"/>
      <c r="F25" s="90"/>
      <c r="G25" s="90"/>
      <c r="H25" s="90"/>
      <c r="I25" s="45"/>
      <c r="J25" s="45"/>
      <c r="K25" s="45"/>
      <c r="L25" s="45"/>
      <c r="M25" s="45"/>
      <c r="N25" s="45"/>
      <c r="O25" s="45"/>
      <c r="P25" s="45"/>
      <c r="Q25" s="46" t="e">
        <f>AVERAGE(I25:P25)</f>
        <v>#DIV/0!</v>
      </c>
      <c r="R25" s="46" t="e">
        <f>STDEV(I25:P25)</f>
        <v>#DIV/0!</v>
      </c>
      <c r="S25" s="47">
        <f>MIN(I25:P25)</f>
        <v>0</v>
      </c>
      <c r="T25" s="48">
        <f>MAX(I25:P25)</f>
        <v>0</v>
      </c>
      <c r="U25" s="49">
        <f t="shared" si="0"/>
        <v>0</v>
      </c>
      <c r="V25" s="49" t="str">
        <f>IF(S25&lt;$F25-$H25,($F25-$H25)-S25," ")</f>
        <v> </v>
      </c>
      <c r="W25" s="49">
        <f>FREQUENCY(I25:P25,F25-H25-0.000001)</f>
        <v>0</v>
      </c>
      <c r="X25" s="49">
        <f>(FREQUENCY(I25:P25,F25+G25))-W25</f>
        <v>0</v>
      </c>
      <c r="Y25" s="49">
        <f>(FREQUENCY(I25:P25,T25))-X25-W25</f>
        <v>0</v>
      </c>
      <c r="Z25" s="49" t="str">
        <f>IF(T25&gt;($F25+$G25),T25-($F25+$G25)," ")</f>
        <v> </v>
      </c>
      <c r="AA25" s="61" t="e">
        <f>(G25+H25)/(6*R25)</f>
        <v>#DIV/0!</v>
      </c>
      <c r="AB25" s="61" t="e">
        <f>IF((ABS(F25)+G25-ABS(Q25))/R25/3&lt;((ABS(Q25)-(ABS(F25)-H25))/R25/3),(ABS(F25)+G25-ABS(Q25))/R25/3,(ABS(Q25)-(ABS(F25)-H25))/R25/3)</f>
        <v>#DIV/0!</v>
      </c>
      <c r="AC25" s="61" t="e">
        <f>((ABS(F25)+G25)-(ABS(F25)-H25))/(6*STDEV(I25:P25))</f>
        <v>#DIV/0!</v>
      </c>
      <c r="AD25" s="61" t="e">
        <f>(((ABS(Q25)-(ABS(F25)-H25))/(3*R25)))</f>
        <v>#DIV/0!</v>
      </c>
      <c r="AE25" s="61" t="e">
        <f>((ABS(F25)+G25)-ABS(Q25))/(3*R25)</f>
        <v>#DIV/0!</v>
      </c>
      <c r="AF25" s="61" t="e">
        <f>IF(H25=0,AE25,MIN(AD25:AE25))</f>
        <v>#DIV/0!</v>
      </c>
      <c r="AG25" s="44" t="str">
        <f t="shared" si="1"/>
        <v> </v>
      </c>
      <c r="AH25" s="126"/>
      <c r="AI25" s="8"/>
      <c r="AJ25" s="9"/>
      <c r="AK25" s="9"/>
      <c r="AL25" s="28"/>
      <c r="AM25" s="21"/>
      <c r="AN25" s="21"/>
      <c r="AO25" s="22"/>
      <c r="AP25" s="25"/>
      <c r="AQ25" s="10"/>
      <c r="AR25"/>
      <c r="AS25"/>
      <c r="AT25"/>
      <c r="AU25"/>
      <c r="AV25"/>
      <c r="AW25"/>
    </row>
    <row r="26" spans="1:49" ht="19.5" customHeight="1">
      <c r="A26" s="43"/>
      <c r="B26" s="43"/>
      <c r="C26" s="43"/>
      <c r="D26" s="43"/>
      <c r="E26" s="43"/>
      <c r="F26" s="90"/>
      <c r="G26" s="90"/>
      <c r="H26" s="90"/>
      <c r="I26" s="45"/>
      <c r="J26" s="45"/>
      <c r="K26" s="45"/>
      <c r="L26" s="45"/>
      <c r="M26" s="45"/>
      <c r="N26" s="45"/>
      <c r="O26" s="45"/>
      <c r="P26" s="45"/>
      <c r="Q26" s="46" t="e">
        <f>AVERAGE(I26:P26)</f>
        <v>#DIV/0!</v>
      </c>
      <c r="R26" s="46" t="e">
        <f>STDEV(I26:P26)</f>
        <v>#DIV/0!</v>
      </c>
      <c r="S26" s="47">
        <f>MIN(I26:P26)</f>
        <v>0</v>
      </c>
      <c r="T26" s="48">
        <f>MAX(I26:P26)</f>
        <v>0</v>
      </c>
      <c r="U26" s="49">
        <f t="shared" si="0"/>
        <v>0</v>
      </c>
      <c r="V26" s="49" t="str">
        <f>IF(S26&lt;$F26-$H26,($F26-$H26)-S26," ")</f>
        <v> </v>
      </c>
      <c r="W26" s="49">
        <f>FREQUENCY(I26:P26,F26-H26-0.000001)</f>
        <v>0</v>
      </c>
      <c r="X26" s="49">
        <f>(FREQUENCY(I26:P26,F26+G26))-W26</f>
        <v>0</v>
      </c>
      <c r="Y26" s="49">
        <f>(FREQUENCY(I26:P26,T26))-X26-W26</f>
        <v>0</v>
      </c>
      <c r="Z26" s="49" t="str">
        <f aca="true" t="shared" si="2" ref="Z26:Z71">IF(T26&gt;($F26+$G26),T26-($F26+$G26)," ")</f>
        <v> </v>
      </c>
      <c r="AA26" s="61" t="e">
        <f>(G26+H26)/(6*R26)</f>
        <v>#DIV/0!</v>
      </c>
      <c r="AB26" s="61" t="e">
        <f>IF((ABS(F26)+G26-ABS(Q26))/R26/3&lt;((ABS(Q26)-(ABS(F26)-H26))/R26/3),(ABS(F26)+G26-ABS(Q26))/R26/3,(ABS(Q26)-(ABS(F26)-H26))/R26/3)</f>
        <v>#DIV/0!</v>
      </c>
      <c r="AC26" s="61" t="e">
        <f>((ABS(F26)+G26)-(ABS(F26)-H26))/(6*STDEV(I26:P26))</f>
        <v>#DIV/0!</v>
      </c>
      <c r="AD26" s="61" t="e">
        <f>(((ABS(Q26)-(ABS(F26)-H26))/(3*R26)))</f>
        <v>#DIV/0!</v>
      </c>
      <c r="AE26" s="61" t="e">
        <f>((ABS(F26)+G26)-ABS(Q26))/(3*R26)</f>
        <v>#DIV/0!</v>
      </c>
      <c r="AF26" s="61" t="e">
        <f>IF(H26=0,AE26,MIN(AD26:AE26))</f>
        <v>#DIV/0!</v>
      </c>
      <c r="AG26" s="44" t="str">
        <f t="shared" si="1"/>
        <v> </v>
      </c>
      <c r="AH26" s="126"/>
      <c r="AI26" s="8"/>
      <c r="AJ26" s="9"/>
      <c r="AK26" s="9"/>
      <c r="AL26" s="28"/>
      <c r="AM26" s="21"/>
      <c r="AN26" s="21"/>
      <c r="AO26" s="22"/>
      <c r="AP26" s="25"/>
      <c r="AQ26" s="10"/>
      <c r="AR26"/>
      <c r="AS26"/>
      <c r="AT26"/>
      <c r="AU26"/>
      <c r="AV26"/>
      <c r="AW26"/>
    </row>
    <row r="27" spans="1:49" ht="19.5" customHeight="1">
      <c r="A27" s="43"/>
      <c r="B27" s="43"/>
      <c r="C27" s="43"/>
      <c r="D27" s="43"/>
      <c r="E27" s="43"/>
      <c r="F27" s="90"/>
      <c r="G27" s="90"/>
      <c r="H27" s="90"/>
      <c r="I27" s="45"/>
      <c r="J27" s="45"/>
      <c r="K27" s="45"/>
      <c r="L27" s="45"/>
      <c r="M27" s="45"/>
      <c r="N27" s="45"/>
      <c r="O27" s="45"/>
      <c r="P27" s="45"/>
      <c r="Q27" s="46" t="e">
        <f>AVERAGE(I27:P27)</f>
        <v>#DIV/0!</v>
      </c>
      <c r="R27" s="46" t="e">
        <f>STDEV(I27:P27)</f>
        <v>#DIV/0!</v>
      </c>
      <c r="S27" s="47">
        <f>MIN(I27:P27)</f>
        <v>0</v>
      </c>
      <c r="T27" s="48">
        <f>MAX(I27:P27)</f>
        <v>0</v>
      </c>
      <c r="U27" s="49">
        <f t="shared" si="0"/>
        <v>0</v>
      </c>
      <c r="V27" s="49" t="str">
        <f aca="true" t="shared" si="3" ref="V27:V71">IF(S27&lt;$F27-$H27,($F27-$H27)-S27," ")</f>
        <v> </v>
      </c>
      <c r="W27" s="49">
        <f>FREQUENCY(I27:P27,F27-H27-0.000001)</f>
        <v>0</v>
      </c>
      <c r="X27" s="49">
        <f>(FREQUENCY(I27:P27,F27+G27))-W27</f>
        <v>0</v>
      </c>
      <c r="Y27" s="49">
        <f>(FREQUENCY(I27:P27,T27))-X27-W27</f>
        <v>0</v>
      </c>
      <c r="Z27" s="49" t="str">
        <f t="shared" si="2"/>
        <v> </v>
      </c>
      <c r="AA27" s="61" t="e">
        <f>(G27+H27)/(6*R27)</f>
        <v>#DIV/0!</v>
      </c>
      <c r="AB27" s="61" t="e">
        <f>IF((ABS(F27)+G27-ABS(Q27))/R27/3&lt;((ABS(Q27)-(ABS(F27)-H27))/R27/3),(ABS(F27)+G27-ABS(Q27))/R27/3,(ABS(Q27)-(ABS(F27)-H27))/R27/3)</f>
        <v>#DIV/0!</v>
      </c>
      <c r="AC27" s="61" t="e">
        <f>((ABS(F27)+G27)-(ABS(F27)-H27))/(6*STDEV(I27:P27))</f>
        <v>#DIV/0!</v>
      </c>
      <c r="AD27" s="61" t="e">
        <f>(((ABS(Q27)-(ABS(F27)-H27))/(3*R27)))</f>
        <v>#DIV/0!</v>
      </c>
      <c r="AE27" s="61" t="e">
        <f>((ABS(F27)+G27)-ABS(Q27))/(3*R27)</f>
        <v>#DIV/0!</v>
      </c>
      <c r="AF27" s="61" t="e">
        <f>IF(H27=0,AE27,MIN(AD27:AE27))</f>
        <v>#DIV/0!</v>
      </c>
      <c r="AG27" s="44" t="str">
        <f t="shared" si="1"/>
        <v> </v>
      </c>
      <c r="AH27" s="126"/>
      <c r="AI27" s="8"/>
      <c r="AJ27" s="9"/>
      <c r="AK27" s="9"/>
      <c r="AL27" s="28"/>
      <c r="AM27" s="21"/>
      <c r="AN27" s="21"/>
      <c r="AO27" s="22"/>
      <c r="AP27" s="25"/>
      <c r="AQ27" s="10"/>
      <c r="AR27"/>
      <c r="AS27"/>
      <c r="AT27"/>
      <c r="AU27"/>
      <c r="AV27"/>
      <c r="AW27"/>
    </row>
    <row r="28" spans="1:49" ht="19.5" customHeight="1">
      <c r="A28" s="43"/>
      <c r="B28" s="43"/>
      <c r="C28" s="43"/>
      <c r="D28" s="43"/>
      <c r="E28" s="43"/>
      <c r="F28" s="90"/>
      <c r="G28" s="90"/>
      <c r="H28" s="90"/>
      <c r="I28" s="45"/>
      <c r="J28" s="45"/>
      <c r="K28" s="45"/>
      <c r="L28" s="45"/>
      <c r="M28" s="45"/>
      <c r="N28" s="45"/>
      <c r="O28" s="45"/>
      <c r="P28" s="45"/>
      <c r="Q28" s="46" t="e">
        <f>AVERAGE(I28:P28)</f>
        <v>#DIV/0!</v>
      </c>
      <c r="R28" s="46" t="e">
        <f>STDEV(I28:P28)</f>
        <v>#DIV/0!</v>
      </c>
      <c r="S28" s="47">
        <f>MIN(I28:P28)</f>
        <v>0</v>
      </c>
      <c r="T28" s="48">
        <f>MAX(I28:P28)</f>
        <v>0</v>
      </c>
      <c r="U28" s="49">
        <f t="shared" si="0"/>
        <v>0</v>
      </c>
      <c r="V28" s="49" t="str">
        <f t="shared" si="3"/>
        <v> </v>
      </c>
      <c r="W28" s="49">
        <f>FREQUENCY(I28:P28,F28-H28-0.000001)</f>
        <v>0</v>
      </c>
      <c r="X28" s="49">
        <f>(FREQUENCY(I28:P28,F28+G28))-W28</f>
        <v>0</v>
      </c>
      <c r="Y28" s="49">
        <f>(FREQUENCY(I28:P28,T28))-X28-W28</f>
        <v>0</v>
      </c>
      <c r="Z28" s="49" t="str">
        <f t="shared" si="2"/>
        <v> </v>
      </c>
      <c r="AA28" s="61" t="e">
        <f>(G28+H28)/(6*R28)</f>
        <v>#DIV/0!</v>
      </c>
      <c r="AB28" s="61" t="e">
        <f>IF((ABS(F28)+G28-ABS(Q28))/R28/3&lt;((ABS(Q28)-(ABS(F28)-H28))/R28/3),(ABS(F28)+G28-ABS(Q28))/R28/3,(ABS(Q28)-(ABS(F28)-H28))/R28/3)</f>
        <v>#DIV/0!</v>
      </c>
      <c r="AC28" s="61" t="e">
        <f>((ABS(F28)+G28)-(ABS(F28)-H28))/(6*STDEV(I28:P28))</f>
        <v>#DIV/0!</v>
      </c>
      <c r="AD28" s="61" t="e">
        <f>(((ABS(Q28)-(ABS(F28)-H28))/(3*R28)))</f>
        <v>#DIV/0!</v>
      </c>
      <c r="AE28" s="61" t="e">
        <f>((ABS(F28)+G28)-ABS(Q28))/(3*R28)</f>
        <v>#DIV/0!</v>
      </c>
      <c r="AF28" s="61" t="e">
        <f>IF(H28=0,AE28,MIN(AD28:AE28))</f>
        <v>#DIV/0!</v>
      </c>
      <c r="AG28" s="44" t="str">
        <f t="shared" si="1"/>
        <v> </v>
      </c>
      <c r="AH28" s="126"/>
      <c r="AI28" s="8"/>
      <c r="AJ28" s="9"/>
      <c r="AK28" s="9"/>
      <c r="AL28" s="28"/>
      <c r="AM28" s="21"/>
      <c r="AN28" s="21"/>
      <c r="AO28" s="22"/>
      <c r="AP28" s="25"/>
      <c r="AQ28" s="10"/>
      <c r="AR28"/>
      <c r="AS28"/>
      <c r="AT28"/>
      <c r="AU28"/>
      <c r="AV28"/>
      <c r="AW28"/>
    </row>
    <row r="29" spans="1:43" ht="19.5" customHeight="1">
      <c r="A29" s="43"/>
      <c r="B29" s="43"/>
      <c r="C29" s="43"/>
      <c r="D29" s="43"/>
      <c r="E29" s="43"/>
      <c r="F29" s="90"/>
      <c r="G29" s="90"/>
      <c r="H29" s="90"/>
      <c r="I29" s="45"/>
      <c r="J29" s="45"/>
      <c r="K29" s="45"/>
      <c r="L29" s="45"/>
      <c r="M29" s="45"/>
      <c r="N29" s="45"/>
      <c r="O29" s="45"/>
      <c r="P29" s="45"/>
      <c r="Q29" s="46" t="e">
        <f>AVERAGE(I29:P29)</f>
        <v>#DIV/0!</v>
      </c>
      <c r="R29" s="46" t="e">
        <f>STDEV(I29:P29)</f>
        <v>#DIV/0!</v>
      </c>
      <c r="S29" s="47">
        <f>MIN(I29:P29)</f>
        <v>0</v>
      </c>
      <c r="T29" s="48">
        <f>MAX(I29:P29)</f>
        <v>0</v>
      </c>
      <c r="U29" s="49">
        <f t="shared" si="0"/>
        <v>0</v>
      </c>
      <c r="V29" s="49" t="str">
        <f t="shared" si="3"/>
        <v> </v>
      </c>
      <c r="W29" s="49">
        <f>FREQUENCY(I29:P29,F29-H29-0.000001)</f>
        <v>0</v>
      </c>
      <c r="X29" s="49">
        <f>(FREQUENCY(I29:P29,F29+G29))-W29</f>
        <v>0</v>
      </c>
      <c r="Y29" s="49">
        <f>(FREQUENCY(I29:P29,T29))-X29-W29</f>
        <v>0</v>
      </c>
      <c r="Z29" s="49" t="str">
        <f t="shared" si="2"/>
        <v> </v>
      </c>
      <c r="AA29" s="61" t="e">
        <f>(G29+H29)/(6*R29)</f>
        <v>#DIV/0!</v>
      </c>
      <c r="AB29" s="61" t="e">
        <f>IF((ABS(F29)+G29-ABS(Q29))/R29/3&lt;((ABS(Q29)-(ABS(F29)-H29))/R29/3),(ABS(F29)+G29-ABS(Q29))/R29/3,(ABS(Q29)-(ABS(F29)-H29))/R29/3)</f>
        <v>#DIV/0!</v>
      </c>
      <c r="AC29" s="61" t="e">
        <f>((ABS(F29)+G29)-(ABS(F29)-H29))/(6*STDEV(I29:P29))</f>
        <v>#DIV/0!</v>
      </c>
      <c r="AD29" s="61" t="e">
        <f>(((ABS(Q29)-(ABS(F29)-H29))/(3*R29)))</f>
        <v>#DIV/0!</v>
      </c>
      <c r="AE29" s="61" t="e">
        <f>((ABS(F29)+G29)-ABS(Q29))/(3*R29)</f>
        <v>#DIV/0!</v>
      </c>
      <c r="AF29" s="61" t="e">
        <f>IF(H29=0,AE29,MIN(AD29:AE29))</f>
        <v>#DIV/0!</v>
      </c>
      <c r="AG29" s="44" t="str">
        <f t="shared" si="1"/>
        <v> </v>
      </c>
      <c r="AH29" s="126"/>
      <c r="AI29" s="8"/>
      <c r="AJ29" s="9"/>
      <c r="AK29" s="9"/>
      <c r="AL29" s="28"/>
      <c r="AM29" s="21"/>
      <c r="AN29" s="21"/>
      <c r="AO29" s="22"/>
      <c r="AP29" s="25"/>
      <c r="AQ29" s="10"/>
    </row>
    <row r="30" spans="1:43" ht="19.5" customHeight="1">
      <c r="A30" s="43"/>
      <c r="B30" s="43"/>
      <c r="C30" s="43"/>
      <c r="D30" s="43"/>
      <c r="E30" s="43"/>
      <c r="F30" s="90"/>
      <c r="G30" s="90"/>
      <c r="H30" s="90"/>
      <c r="I30" s="45"/>
      <c r="J30" s="45"/>
      <c r="K30" s="45"/>
      <c r="L30" s="45"/>
      <c r="M30" s="45"/>
      <c r="N30" s="45"/>
      <c r="O30" s="45"/>
      <c r="P30" s="45"/>
      <c r="Q30" s="46" t="e">
        <f>AVERAGE(I30:P30)</f>
        <v>#DIV/0!</v>
      </c>
      <c r="R30" s="46" t="e">
        <f>STDEV(I30:P30)</f>
        <v>#DIV/0!</v>
      </c>
      <c r="S30" s="47">
        <f>MIN(I30:P30)</f>
        <v>0</v>
      </c>
      <c r="T30" s="48">
        <f>MAX(I30:P30)</f>
        <v>0</v>
      </c>
      <c r="U30" s="49">
        <f t="shared" si="0"/>
        <v>0</v>
      </c>
      <c r="V30" s="49" t="str">
        <f t="shared" si="3"/>
        <v> </v>
      </c>
      <c r="W30" s="49">
        <f>FREQUENCY(I30:P30,F30-H30-0.000001)</f>
        <v>0</v>
      </c>
      <c r="X30" s="49">
        <f>(FREQUENCY(I30:P30,F30+G30))-W30</f>
        <v>0</v>
      </c>
      <c r="Y30" s="49">
        <f>(FREQUENCY(I30:P30,T30))-X30-W30</f>
        <v>0</v>
      </c>
      <c r="Z30" s="49" t="str">
        <f t="shared" si="2"/>
        <v> </v>
      </c>
      <c r="AA30" s="61" t="e">
        <f>(G30+H30)/(6*R30)</f>
        <v>#DIV/0!</v>
      </c>
      <c r="AB30" s="61" t="e">
        <f>IF((ABS(F30)+G30-ABS(Q30))/R30/3&lt;((ABS(Q30)-(ABS(F30)-H30))/R30/3),(ABS(F30)+G30-ABS(Q30))/R30/3,(ABS(Q30)-(ABS(F30)-H30))/R30/3)</f>
        <v>#DIV/0!</v>
      </c>
      <c r="AC30" s="61" t="e">
        <f>((ABS(F30)+G30)-(ABS(F30)-H30))/(6*STDEV(I30:P30))</f>
        <v>#DIV/0!</v>
      </c>
      <c r="AD30" s="61" t="e">
        <f>(((ABS(Q30)-(ABS(F30)-H30))/(3*R30)))</f>
        <v>#DIV/0!</v>
      </c>
      <c r="AE30" s="61" t="e">
        <f>((ABS(F30)+G30)-ABS(Q30))/(3*R30)</f>
        <v>#DIV/0!</v>
      </c>
      <c r="AF30" s="61" t="e">
        <f>IF(H30=0,AE30,MIN(AD30:AE30))</f>
        <v>#DIV/0!</v>
      </c>
      <c r="AG30" s="44" t="str">
        <f t="shared" si="1"/>
        <v> </v>
      </c>
      <c r="AH30" s="126"/>
      <c r="AI30" s="8"/>
      <c r="AJ30" s="9"/>
      <c r="AK30" s="9"/>
      <c r="AL30" s="28"/>
      <c r="AM30" s="21"/>
      <c r="AN30" s="21"/>
      <c r="AO30" s="22"/>
      <c r="AP30" s="25"/>
      <c r="AQ30" s="10"/>
    </row>
    <row r="31" spans="1:43" ht="19.5" customHeight="1">
      <c r="A31" s="43"/>
      <c r="B31" s="43"/>
      <c r="C31" s="43"/>
      <c r="D31" s="43"/>
      <c r="E31" s="43"/>
      <c r="F31" s="90"/>
      <c r="G31" s="90"/>
      <c r="H31" s="90"/>
      <c r="I31" s="45"/>
      <c r="J31" s="45"/>
      <c r="K31" s="45"/>
      <c r="L31" s="45"/>
      <c r="M31" s="45"/>
      <c r="N31" s="45"/>
      <c r="O31" s="45"/>
      <c r="P31" s="45"/>
      <c r="Q31" s="46" t="e">
        <f>AVERAGE(I31:P31)</f>
        <v>#DIV/0!</v>
      </c>
      <c r="R31" s="46" t="e">
        <f>STDEV(I31:P31)</f>
        <v>#DIV/0!</v>
      </c>
      <c r="S31" s="47">
        <f>MIN(I31:P31)</f>
        <v>0</v>
      </c>
      <c r="T31" s="48">
        <f>MAX(I31:P31)</f>
        <v>0</v>
      </c>
      <c r="U31" s="49">
        <f t="shared" si="0"/>
        <v>0</v>
      </c>
      <c r="V31" s="49" t="str">
        <f t="shared" si="3"/>
        <v> </v>
      </c>
      <c r="W31" s="49">
        <f>FREQUENCY(I31:P31,F31-H31-0.000001)</f>
        <v>0</v>
      </c>
      <c r="X31" s="49">
        <f>(FREQUENCY(I31:P31,F31+G31))-W31</f>
        <v>0</v>
      </c>
      <c r="Y31" s="49">
        <f>(FREQUENCY(I31:P31,T31))-X31-W31</f>
        <v>0</v>
      </c>
      <c r="Z31" s="49" t="str">
        <f t="shared" si="2"/>
        <v> </v>
      </c>
      <c r="AA31" s="61" t="e">
        <f>(G31+H31)/(6*R31)</f>
        <v>#DIV/0!</v>
      </c>
      <c r="AB31" s="61" t="e">
        <f>IF((ABS(F31)+G31-ABS(Q31))/R31/3&lt;((ABS(Q31)-(ABS(F31)-H31))/R31/3),(ABS(F31)+G31-ABS(Q31))/R31/3,(ABS(Q31)-(ABS(F31)-H31))/R31/3)</f>
        <v>#DIV/0!</v>
      </c>
      <c r="AC31" s="61" t="e">
        <f>((ABS(F31)+G31)-(ABS(F31)-H31))/(6*STDEV(I31:P31))</f>
        <v>#DIV/0!</v>
      </c>
      <c r="AD31" s="61" t="e">
        <f>(((ABS(Q31)-(ABS(F31)-H31))/(3*R31)))</f>
        <v>#DIV/0!</v>
      </c>
      <c r="AE31" s="61" t="e">
        <f>((ABS(F31)+G31)-ABS(Q31))/(3*R31)</f>
        <v>#DIV/0!</v>
      </c>
      <c r="AF31" s="61" t="e">
        <f>IF(H31=0,AE31,MIN(AD31:AE31))</f>
        <v>#DIV/0!</v>
      </c>
      <c r="AG31" s="44" t="str">
        <f t="shared" si="1"/>
        <v> </v>
      </c>
      <c r="AH31" s="126"/>
      <c r="AI31" s="8"/>
      <c r="AJ31" s="9"/>
      <c r="AK31" s="9"/>
      <c r="AL31" s="28"/>
      <c r="AM31" s="21"/>
      <c r="AN31" s="21"/>
      <c r="AO31" s="22"/>
      <c r="AP31" s="25"/>
      <c r="AQ31" s="10"/>
    </row>
    <row r="32" spans="1:43" ht="19.5" customHeight="1">
      <c r="A32" s="43"/>
      <c r="B32" s="43"/>
      <c r="C32" s="43"/>
      <c r="D32" s="43"/>
      <c r="E32" s="43"/>
      <c r="F32" s="90"/>
      <c r="G32" s="90"/>
      <c r="H32" s="90"/>
      <c r="I32" s="45"/>
      <c r="J32" s="45"/>
      <c r="K32" s="45"/>
      <c r="L32" s="45"/>
      <c r="M32" s="45"/>
      <c r="N32" s="45"/>
      <c r="O32" s="45"/>
      <c r="P32" s="45"/>
      <c r="Q32" s="46" t="e">
        <f>AVERAGE(I32:P32)</f>
        <v>#DIV/0!</v>
      </c>
      <c r="R32" s="46" t="e">
        <f>STDEV(I32:P32)</f>
        <v>#DIV/0!</v>
      </c>
      <c r="S32" s="47">
        <f>MIN(I32:P32)</f>
        <v>0</v>
      </c>
      <c r="T32" s="48">
        <f>MAX(I32:P32)</f>
        <v>0</v>
      </c>
      <c r="U32" s="49">
        <f t="shared" si="0"/>
        <v>0</v>
      </c>
      <c r="V32" s="49" t="str">
        <f t="shared" si="3"/>
        <v> </v>
      </c>
      <c r="W32" s="49">
        <f>FREQUENCY(I32:P32,F32-H32-0.000001)</f>
        <v>0</v>
      </c>
      <c r="X32" s="49">
        <f>(FREQUENCY(I32:P32,F32+G32))-W32</f>
        <v>0</v>
      </c>
      <c r="Y32" s="49">
        <f>(FREQUENCY(I32:P32,T32))-X32-W32</f>
        <v>0</v>
      </c>
      <c r="Z32" s="49" t="str">
        <f t="shared" si="2"/>
        <v> </v>
      </c>
      <c r="AA32" s="61" t="e">
        <f>(G32+H32)/(6*R32)</f>
        <v>#DIV/0!</v>
      </c>
      <c r="AB32" s="61" t="e">
        <f>IF((ABS(F32)+G32-ABS(Q32))/R32/3&lt;((ABS(Q32)-(ABS(F32)-H32))/R32/3),(ABS(F32)+G32-ABS(Q32))/R32/3,(ABS(Q32)-(ABS(F32)-H32))/R32/3)</f>
        <v>#DIV/0!</v>
      </c>
      <c r="AC32" s="61" t="e">
        <f>((ABS(F32)+G32)-(ABS(F32)-H32))/(6*STDEV(I32:P32))</f>
        <v>#DIV/0!</v>
      </c>
      <c r="AD32" s="61" t="e">
        <f>(((ABS(Q32)-(ABS(F32)-H32))/(3*R32)))</f>
        <v>#DIV/0!</v>
      </c>
      <c r="AE32" s="61" t="e">
        <f>((ABS(F32)+G32)-ABS(Q32))/(3*R32)</f>
        <v>#DIV/0!</v>
      </c>
      <c r="AF32" s="61" t="e">
        <f>IF(H32=0,AE32,MIN(AD32:AE32))</f>
        <v>#DIV/0!</v>
      </c>
      <c r="AG32" s="44" t="str">
        <f t="shared" si="1"/>
        <v> </v>
      </c>
      <c r="AH32" s="126"/>
      <c r="AI32" s="8"/>
      <c r="AJ32" s="9"/>
      <c r="AK32" s="9"/>
      <c r="AL32" s="28"/>
      <c r="AM32" s="21"/>
      <c r="AN32" s="21"/>
      <c r="AO32" s="22"/>
      <c r="AP32" s="25"/>
      <c r="AQ32" s="10"/>
    </row>
    <row r="33" spans="1:43" ht="19.5" customHeight="1">
      <c r="A33" s="43"/>
      <c r="B33" s="43"/>
      <c r="C33" s="43"/>
      <c r="D33" s="43"/>
      <c r="E33" s="43"/>
      <c r="F33" s="90"/>
      <c r="G33" s="90"/>
      <c r="H33" s="90"/>
      <c r="I33" s="45"/>
      <c r="J33" s="45"/>
      <c r="K33" s="45"/>
      <c r="L33" s="45"/>
      <c r="M33" s="45"/>
      <c r="N33" s="45"/>
      <c r="O33" s="45"/>
      <c r="P33" s="45"/>
      <c r="Q33" s="46" t="e">
        <f>AVERAGE(I33:P33)</f>
        <v>#DIV/0!</v>
      </c>
      <c r="R33" s="46" t="e">
        <f>STDEV(I33:P33)</f>
        <v>#DIV/0!</v>
      </c>
      <c r="S33" s="47">
        <f>MIN(I33:P33)</f>
        <v>0</v>
      </c>
      <c r="T33" s="48">
        <f>MAX(I33:P33)</f>
        <v>0</v>
      </c>
      <c r="U33" s="49">
        <f aca="true" t="shared" si="4" ref="U33:U71">T33-S33</f>
        <v>0</v>
      </c>
      <c r="V33" s="49" t="str">
        <f t="shared" si="3"/>
        <v> </v>
      </c>
      <c r="W33" s="49">
        <f>FREQUENCY(I33:P33,F33-H33-0.000001)</f>
        <v>0</v>
      </c>
      <c r="X33" s="49">
        <f>(FREQUENCY(I33:P33,F33+G33))-W33</f>
        <v>0</v>
      </c>
      <c r="Y33" s="49">
        <f>(FREQUENCY(I33:P33,T33))-X33-W33</f>
        <v>0</v>
      </c>
      <c r="Z33" s="49" t="str">
        <f t="shared" si="2"/>
        <v> </v>
      </c>
      <c r="AA33" s="61" t="e">
        <f>(G33+H33)/(6*R33)</f>
        <v>#DIV/0!</v>
      </c>
      <c r="AB33" s="61" t="e">
        <f>IF((ABS(F33)+G33-ABS(Q33))/R33/3&lt;((ABS(Q33)-(ABS(F33)-H33))/R33/3),(ABS(F33)+G33-ABS(Q33))/R33/3,(ABS(Q33)-(ABS(F33)-H33))/R33/3)</f>
        <v>#DIV/0!</v>
      </c>
      <c r="AC33" s="61" t="e">
        <f>((ABS(F33)+G33)-(ABS(F33)-H33))/(6*STDEV(I33:P33))</f>
        <v>#DIV/0!</v>
      </c>
      <c r="AD33" s="61" t="e">
        <f>(((ABS(Q33)-(ABS(F33)-H33))/(3*R33)))</f>
        <v>#DIV/0!</v>
      </c>
      <c r="AE33" s="61" t="e">
        <f>((ABS(F33)+G33)-ABS(Q33))/(3*R33)</f>
        <v>#DIV/0!</v>
      </c>
      <c r="AF33" s="61" t="e">
        <f>IF(H33=0,AE33,MIN(AD33:AE33))</f>
        <v>#DIV/0!</v>
      </c>
      <c r="AG33" s="44" t="str">
        <f aca="true" t="shared" si="5" ref="AG33:AG71">IF(AND(Z33=" ",V33=" ")," ","X")</f>
        <v> </v>
      </c>
      <c r="AH33" s="126"/>
      <c r="AI33" s="8"/>
      <c r="AJ33" s="9"/>
      <c r="AK33" s="9"/>
      <c r="AL33" s="28"/>
      <c r="AM33" s="21"/>
      <c r="AN33" s="21"/>
      <c r="AO33" s="22"/>
      <c r="AP33" s="25"/>
      <c r="AQ33" s="10"/>
    </row>
    <row r="34" spans="1:43" ht="19.5" customHeight="1">
      <c r="A34" s="43"/>
      <c r="B34" s="43"/>
      <c r="C34" s="43"/>
      <c r="D34" s="43"/>
      <c r="E34" s="43"/>
      <c r="F34" s="90"/>
      <c r="G34" s="90"/>
      <c r="H34" s="90"/>
      <c r="I34" s="45"/>
      <c r="J34" s="45"/>
      <c r="K34" s="45"/>
      <c r="L34" s="45"/>
      <c r="M34" s="45"/>
      <c r="N34" s="45"/>
      <c r="O34" s="45"/>
      <c r="P34" s="45"/>
      <c r="Q34" s="46" t="e">
        <f>AVERAGE(I34:P34)</f>
        <v>#DIV/0!</v>
      </c>
      <c r="R34" s="46" t="e">
        <f>STDEV(I34:P34)</f>
        <v>#DIV/0!</v>
      </c>
      <c r="S34" s="47">
        <f>MIN(I34:P34)</f>
        <v>0</v>
      </c>
      <c r="T34" s="48">
        <f>MAX(I34:P34)</f>
        <v>0</v>
      </c>
      <c r="U34" s="49">
        <f t="shared" si="4"/>
        <v>0</v>
      </c>
      <c r="V34" s="49" t="str">
        <f t="shared" si="3"/>
        <v> </v>
      </c>
      <c r="W34" s="49">
        <f>FREQUENCY(I34:P34,F34-H34-0.000001)</f>
        <v>0</v>
      </c>
      <c r="X34" s="49">
        <f>(FREQUENCY(I34:P34,F34+G34))-W34</f>
        <v>0</v>
      </c>
      <c r="Y34" s="49">
        <f>(FREQUENCY(I34:P34,T34))-X34-W34</f>
        <v>0</v>
      </c>
      <c r="Z34" s="49" t="str">
        <f t="shared" si="2"/>
        <v> </v>
      </c>
      <c r="AA34" s="61" t="e">
        <f>(G34+H34)/(6*R34)</f>
        <v>#DIV/0!</v>
      </c>
      <c r="AB34" s="61" t="e">
        <f>IF((ABS(F34)+G34-ABS(Q34))/R34/3&lt;((ABS(Q34)-(ABS(F34)-H34))/R34/3),(ABS(F34)+G34-ABS(Q34))/R34/3,(ABS(Q34)-(ABS(F34)-H34))/R34/3)</f>
        <v>#DIV/0!</v>
      </c>
      <c r="AC34" s="61" t="e">
        <f>((ABS(F34)+G34)-(ABS(F34)-H34))/(6*STDEV(I34:P34))</f>
        <v>#DIV/0!</v>
      </c>
      <c r="AD34" s="61" t="e">
        <f>(((ABS(Q34)-(ABS(F34)-H34))/(3*R34)))</f>
        <v>#DIV/0!</v>
      </c>
      <c r="AE34" s="61" t="e">
        <f>((ABS(F34)+G34)-ABS(Q34))/(3*R34)</f>
        <v>#DIV/0!</v>
      </c>
      <c r="AF34" s="61" t="e">
        <f>IF(H34=0,AE34,MIN(AD34:AE34))</f>
        <v>#DIV/0!</v>
      </c>
      <c r="AG34" s="44" t="str">
        <f t="shared" si="5"/>
        <v> </v>
      </c>
      <c r="AH34" s="126"/>
      <c r="AI34" s="8"/>
      <c r="AJ34" s="9"/>
      <c r="AK34" s="9"/>
      <c r="AL34" s="28"/>
      <c r="AM34" s="21"/>
      <c r="AN34" s="21"/>
      <c r="AO34" s="22"/>
      <c r="AP34" s="25"/>
      <c r="AQ34" s="10"/>
    </row>
    <row r="35" spans="1:43" ht="19.5" customHeight="1">
      <c r="A35" s="43"/>
      <c r="B35" s="43"/>
      <c r="C35" s="43"/>
      <c r="D35" s="43"/>
      <c r="E35" s="43"/>
      <c r="F35" s="90"/>
      <c r="G35" s="90"/>
      <c r="H35" s="90"/>
      <c r="I35" s="45"/>
      <c r="J35" s="45"/>
      <c r="K35" s="45"/>
      <c r="L35" s="45"/>
      <c r="M35" s="45"/>
      <c r="N35" s="45"/>
      <c r="O35" s="45"/>
      <c r="P35" s="45"/>
      <c r="Q35" s="46" t="e">
        <f>AVERAGE(I35:P35)</f>
        <v>#DIV/0!</v>
      </c>
      <c r="R35" s="46" t="e">
        <f>STDEV(I35:P35)</f>
        <v>#DIV/0!</v>
      </c>
      <c r="S35" s="47">
        <f>MIN(I35:P35)</f>
        <v>0</v>
      </c>
      <c r="T35" s="48">
        <f>MAX(I35:P35)</f>
        <v>0</v>
      </c>
      <c r="U35" s="49">
        <f t="shared" si="4"/>
        <v>0</v>
      </c>
      <c r="V35" s="49" t="str">
        <f t="shared" si="3"/>
        <v> </v>
      </c>
      <c r="W35" s="49">
        <f>FREQUENCY(I35:P35,F35-H35-0.000001)</f>
        <v>0</v>
      </c>
      <c r="X35" s="49">
        <f>(FREQUENCY(I35:P35,F35+G35))-W35</f>
        <v>0</v>
      </c>
      <c r="Y35" s="49">
        <f>(FREQUENCY(I35:P35,T35))-X35-W35</f>
        <v>0</v>
      </c>
      <c r="Z35" s="49" t="str">
        <f t="shared" si="2"/>
        <v> </v>
      </c>
      <c r="AA35" s="61" t="e">
        <f>(G35+H35)/(6*R35)</f>
        <v>#DIV/0!</v>
      </c>
      <c r="AB35" s="61" t="e">
        <f>IF((ABS(F35)+G35-ABS(Q35))/R35/3&lt;((ABS(Q35)-(ABS(F35)-H35))/R35/3),(ABS(F35)+G35-ABS(Q35))/R35/3,(ABS(Q35)-(ABS(F35)-H35))/R35/3)</f>
        <v>#DIV/0!</v>
      </c>
      <c r="AC35" s="61" t="e">
        <f>((ABS(F35)+G35)-(ABS(F35)-H35))/(6*STDEV(I35:P35))</f>
        <v>#DIV/0!</v>
      </c>
      <c r="AD35" s="61" t="e">
        <f>(((ABS(Q35)-(ABS(F35)-H35))/(3*R35)))</f>
        <v>#DIV/0!</v>
      </c>
      <c r="AE35" s="61" t="e">
        <f>((ABS(F35)+G35)-ABS(Q35))/(3*R35)</f>
        <v>#DIV/0!</v>
      </c>
      <c r="AF35" s="61" t="e">
        <f>IF(H35=0,AE35,MIN(AD35:AE35))</f>
        <v>#DIV/0!</v>
      </c>
      <c r="AG35" s="44" t="str">
        <f t="shared" si="5"/>
        <v> </v>
      </c>
      <c r="AH35" s="126"/>
      <c r="AI35" s="8"/>
      <c r="AJ35" s="9"/>
      <c r="AK35" s="9"/>
      <c r="AL35" s="28"/>
      <c r="AM35" s="21"/>
      <c r="AN35" s="21"/>
      <c r="AO35" s="22"/>
      <c r="AP35" s="25"/>
      <c r="AQ35" s="10"/>
    </row>
    <row r="36" spans="1:43" ht="19.5" customHeight="1">
      <c r="A36" s="43"/>
      <c r="B36" s="43"/>
      <c r="C36" s="43"/>
      <c r="D36" s="43"/>
      <c r="E36" s="43"/>
      <c r="F36" s="90"/>
      <c r="G36" s="90"/>
      <c r="H36" s="90"/>
      <c r="I36" s="45"/>
      <c r="J36" s="45"/>
      <c r="K36" s="45"/>
      <c r="L36" s="45"/>
      <c r="M36" s="45"/>
      <c r="N36" s="45"/>
      <c r="O36" s="45"/>
      <c r="P36" s="45"/>
      <c r="Q36" s="46" t="e">
        <f>AVERAGE(I36:P36)</f>
        <v>#DIV/0!</v>
      </c>
      <c r="R36" s="46" t="e">
        <f>STDEV(I36:P36)</f>
        <v>#DIV/0!</v>
      </c>
      <c r="S36" s="47">
        <f>MIN(I36:P36)</f>
        <v>0</v>
      </c>
      <c r="T36" s="48">
        <f>MAX(I36:P36)</f>
        <v>0</v>
      </c>
      <c r="U36" s="49">
        <f t="shared" si="4"/>
        <v>0</v>
      </c>
      <c r="V36" s="49" t="str">
        <f t="shared" si="3"/>
        <v> </v>
      </c>
      <c r="W36" s="49">
        <f>FREQUENCY(I36:P36,F36-H36-0.000001)</f>
        <v>0</v>
      </c>
      <c r="X36" s="49">
        <f>(FREQUENCY(I36:P36,F36+G36))-W36</f>
        <v>0</v>
      </c>
      <c r="Y36" s="49">
        <f>(FREQUENCY(I36:P36,T36))-X36-W36</f>
        <v>0</v>
      </c>
      <c r="Z36" s="49" t="str">
        <f t="shared" si="2"/>
        <v> </v>
      </c>
      <c r="AA36" s="61" t="e">
        <f>(G36+H36)/(6*R36)</f>
        <v>#DIV/0!</v>
      </c>
      <c r="AB36" s="61" t="e">
        <f>IF((ABS(F36)+G36-ABS(Q36))/R36/3&lt;((ABS(Q36)-(ABS(F36)-H36))/R36/3),(ABS(F36)+G36-ABS(Q36))/R36/3,(ABS(Q36)-(ABS(F36)-H36))/R36/3)</f>
        <v>#DIV/0!</v>
      </c>
      <c r="AC36" s="61" t="e">
        <f>((ABS(F36)+G36)-(ABS(F36)-H36))/(6*STDEV(I36:P36))</f>
        <v>#DIV/0!</v>
      </c>
      <c r="AD36" s="61" t="e">
        <f>(((ABS(Q36)-(ABS(F36)-H36))/(3*R36)))</f>
        <v>#DIV/0!</v>
      </c>
      <c r="AE36" s="61" t="e">
        <f>((ABS(F36)+G36)-ABS(Q36))/(3*R36)</f>
        <v>#DIV/0!</v>
      </c>
      <c r="AF36" s="61" t="e">
        <f>IF(H36=0,AE36,MIN(AD36:AE36))</f>
        <v>#DIV/0!</v>
      </c>
      <c r="AG36" s="44" t="str">
        <f t="shared" si="5"/>
        <v> </v>
      </c>
      <c r="AH36" s="126"/>
      <c r="AI36" s="8"/>
      <c r="AJ36" s="9"/>
      <c r="AK36" s="9"/>
      <c r="AL36" s="28"/>
      <c r="AM36" s="21"/>
      <c r="AN36" s="21"/>
      <c r="AO36" s="22"/>
      <c r="AP36" s="25"/>
      <c r="AQ36" s="10"/>
    </row>
    <row r="37" spans="1:43" ht="19.5" customHeight="1">
      <c r="A37" s="43"/>
      <c r="B37" s="43"/>
      <c r="C37" s="43"/>
      <c r="D37" s="43"/>
      <c r="E37" s="43"/>
      <c r="F37" s="90"/>
      <c r="G37" s="90"/>
      <c r="H37" s="90"/>
      <c r="I37" s="45"/>
      <c r="J37" s="45"/>
      <c r="K37" s="45"/>
      <c r="L37" s="45"/>
      <c r="M37" s="45"/>
      <c r="N37" s="45"/>
      <c r="O37" s="45"/>
      <c r="P37" s="45"/>
      <c r="Q37" s="46" t="e">
        <f>AVERAGE(I37:P37)</f>
        <v>#DIV/0!</v>
      </c>
      <c r="R37" s="46" t="e">
        <f>STDEV(I37:P37)</f>
        <v>#DIV/0!</v>
      </c>
      <c r="S37" s="47">
        <f>MIN(I37:P37)</f>
        <v>0</v>
      </c>
      <c r="T37" s="48">
        <f>MAX(I37:P37)</f>
        <v>0</v>
      </c>
      <c r="U37" s="49">
        <f t="shared" si="4"/>
        <v>0</v>
      </c>
      <c r="V37" s="49" t="str">
        <f t="shared" si="3"/>
        <v> </v>
      </c>
      <c r="W37" s="49">
        <f>FREQUENCY(I37:P37,F37-H37-0.000001)</f>
        <v>0</v>
      </c>
      <c r="X37" s="49">
        <f>(FREQUENCY(I37:P37,F37+G37))-W37</f>
        <v>0</v>
      </c>
      <c r="Y37" s="49">
        <f>(FREQUENCY(I37:P37,T37))-X37-W37</f>
        <v>0</v>
      </c>
      <c r="Z37" s="49" t="str">
        <f t="shared" si="2"/>
        <v> </v>
      </c>
      <c r="AA37" s="61" t="e">
        <f>(G37+H37)/(6*R37)</f>
        <v>#DIV/0!</v>
      </c>
      <c r="AB37" s="61" t="e">
        <f>IF((ABS(F37)+G37-ABS(Q37))/R37/3&lt;((ABS(Q37)-(ABS(F37)-H37))/R37/3),(ABS(F37)+G37-ABS(Q37))/R37/3,(ABS(Q37)-(ABS(F37)-H37))/R37/3)</f>
        <v>#DIV/0!</v>
      </c>
      <c r="AC37" s="61" t="e">
        <f>((ABS(F37)+G37)-(ABS(F37)-H37))/(6*STDEV(I37:P37))</f>
        <v>#DIV/0!</v>
      </c>
      <c r="AD37" s="61" t="e">
        <f>(((ABS(Q37)-(ABS(F37)-H37))/(3*R37)))</f>
        <v>#DIV/0!</v>
      </c>
      <c r="AE37" s="61" t="e">
        <f>((ABS(F37)+G37)-ABS(Q37))/(3*R37)</f>
        <v>#DIV/0!</v>
      </c>
      <c r="AF37" s="61" t="e">
        <f>IF(H37=0,AE37,MIN(AD37:AE37))</f>
        <v>#DIV/0!</v>
      </c>
      <c r="AG37" s="44" t="str">
        <f t="shared" si="5"/>
        <v> </v>
      </c>
      <c r="AH37" s="126"/>
      <c r="AI37" s="8"/>
      <c r="AJ37" s="9"/>
      <c r="AK37" s="9"/>
      <c r="AL37" s="28"/>
      <c r="AM37" s="21"/>
      <c r="AN37" s="21"/>
      <c r="AO37" s="22"/>
      <c r="AP37" s="25"/>
      <c r="AQ37" s="10"/>
    </row>
    <row r="38" spans="1:43" ht="19.5" customHeight="1">
      <c r="A38" s="43"/>
      <c r="B38" s="43"/>
      <c r="C38" s="43"/>
      <c r="D38" s="43"/>
      <c r="E38" s="43"/>
      <c r="F38" s="90"/>
      <c r="G38" s="90"/>
      <c r="H38" s="90"/>
      <c r="I38" s="45"/>
      <c r="J38" s="45"/>
      <c r="K38" s="45"/>
      <c r="L38" s="45"/>
      <c r="M38" s="45"/>
      <c r="N38" s="45"/>
      <c r="O38" s="45"/>
      <c r="P38" s="45"/>
      <c r="Q38" s="46" t="e">
        <f>AVERAGE(I38:P38)</f>
        <v>#DIV/0!</v>
      </c>
      <c r="R38" s="46" t="e">
        <f>STDEV(I38:P38)</f>
        <v>#DIV/0!</v>
      </c>
      <c r="S38" s="47">
        <f>MIN(I38:P38)</f>
        <v>0</v>
      </c>
      <c r="T38" s="48">
        <f>MAX(I38:P38)</f>
        <v>0</v>
      </c>
      <c r="U38" s="49">
        <f t="shared" si="4"/>
        <v>0</v>
      </c>
      <c r="V38" s="49" t="str">
        <f t="shared" si="3"/>
        <v> </v>
      </c>
      <c r="W38" s="49">
        <f>FREQUENCY(I38:P38,F38-H38-0.000001)</f>
        <v>0</v>
      </c>
      <c r="X38" s="49">
        <f>(FREQUENCY(I38:P38,F38+G38))-W38</f>
        <v>0</v>
      </c>
      <c r="Y38" s="49">
        <f>(FREQUENCY(I38:P38,T38))-X38-W38</f>
        <v>0</v>
      </c>
      <c r="Z38" s="49" t="str">
        <f t="shared" si="2"/>
        <v> </v>
      </c>
      <c r="AA38" s="61" t="e">
        <f>(G38+H38)/(6*R38)</f>
        <v>#DIV/0!</v>
      </c>
      <c r="AB38" s="61" t="e">
        <f>IF((ABS(F38)+G38-ABS(Q38))/R38/3&lt;((ABS(Q38)-(ABS(F38)-H38))/R38/3),(ABS(F38)+G38-ABS(Q38))/R38/3,(ABS(Q38)-(ABS(F38)-H38))/R38/3)</f>
        <v>#DIV/0!</v>
      </c>
      <c r="AC38" s="61" t="e">
        <f>((ABS(F38)+G38)-(ABS(F38)-H38))/(6*STDEV(I38:P38))</f>
        <v>#DIV/0!</v>
      </c>
      <c r="AD38" s="61" t="e">
        <f>(((ABS(Q38)-(ABS(F38)-H38))/(3*R38)))</f>
        <v>#DIV/0!</v>
      </c>
      <c r="AE38" s="61" t="e">
        <f>((ABS(F38)+G38)-ABS(Q38))/(3*R38)</f>
        <v>#DIV/0!</v>
      </c>
      <c r="AF38" s="61" t="e">
        <f>IF(H38=0,AE38,MIN(AD38:AE38))</f>
        <v>#DIV/0!</v>
      </c>
      <c r="AG38" s="44" t="str">
        <f t="shared" si="5"/>
        <v> </v>
      </c>
      <c r="AH38" s="126"/>
      <c r="AI38" s="8"/>
      <c r="AJ38" s="9"/>
      <c r="AK38" s="9"/>
      <c r="AL38" s="28"/>
      <c r="AM38" s="21"/>
      <c r="AN38" s="21"/>
      <c r="AO38" s="22"/>
      <c r="AP38" s="25"/>
      <c r="AQ38" s="10"/>
    </row>
    <row r="39" spans="1:43" ht="19.5" customHeight="1">
      <c r="A39" s="43"/>
      <c r="B39" s="43"/>
      <c r="C39" s="43"/>
      <c r="D39" s="43"/>
      <c r="E39" s="43"/>
      <c r="F39" s="90"/>
      <c r="G39" s="90"/>
      <c r="H39" s="90"/>
      <c r="I39" s="45"/>
      <c r="J39" s="45"/>
      <c r="K39" s="45"/>
      <c r="L39" s="45"/>
      <c r="M39" s="45"/>
      <c r="N39" s="45"/>
      <c r="O39" s="45"/>
      <c r="P39" s="45"/>
      <c r="Q39" s="46" t="e">
        <f>AVERAGE(I39:P39)</f>
        <v>#DIV/0!</v>
      </c>
      <c r="R39" s="46" t="e">
        <f>STDEV(I39:P39)</f>
        <v>#DIV/0!</v>
      </c>
      <c r="S39" s="47">
        <f>MIN(I39:P39)</f>
        <v>0</v>
      </c>
      <c r="T39" s="48">
        <f>MAX(I39:P39)</f>
        <v>0</v>
      </c>
      <c r="U39" s="49">
        <f t="shared" si="4"/>
        <v>0</v>
      </c>
      <c r="V39" s="49" t="str">
        <f t="shared" si="3"/>
        <v> </v>
      </c>
      <c r="W39" s="49">
        <f>FREQUENCY(I39:P39,F39-H39-0.000001)</f>
        <v>0</v>
      </c>
      <c r="X39" s="49">
        <f>(FREQUENCY(I39:P39,F39+G39))-W39</f>
        <v>0</v>
      </c>
      <c r="Y39" s="49">
        <f>(FREQUENCY(I39:P39,T39))-X39-W39</f>
        <v>0</v>
      </c>
      <c r="Z39" s="49" t="str">
        <f t="shared" si="2"/>
        <v> </v>
      </c>
      <c r="AA39" s="61" t="e">
        <f>(G39+H39)/(6*R39)</f>
        <v>#DIV/0!</v>
      </c>
      <c r="AB39" s="61" t="e">
        <f>IF((ABS(F39)+G39-ABS(Q39))/R39/3&lt;((ABS(Q39)-(ABS(F39)-H39))/R39/3),(ABS(F39)+G39-ABS(Q39))/R39/3,(ABS(Q39)-(ABS(F39)-H39))/R39/3)</f>
        <v>#DIV/0!</v>
      </c>
      <c r="AC39" s="61" t="e">
        <f>((ABS(F39)+G39)-(ABS(F39)-H39))/(6*STDEV(I39:P39))</f>
        <v>#DIV/0!</v>
      </c>
      <c r="AD39" s="61" t="e">
        <f>(((ABS(Q39)-(ABS(F39)-H39))/(3*R39)))</f>
        <v>#DIV/0!</v>
      </c>
      <c r="AE39" s="61" t="e">
        <f>((ABS(F39)+G39)-ABS(Q39))/(3*R39)</f>
        <v>#DIV/0!</v>
      </c>
      <c r="AF39" s="61" t="e">
        <f>IF(H39=0,AE39,MIN(AD39:AE39))</f>
        <v>#DIV/0!</v>
      </c>
      <c r="AG39" s="44" t="str">
        <f t="shared" si="5"/>
        <v> </v>
      </c>
      <c r="AH39" s="126"/>
      <c r="AI39" s="8"/>
      <c r="AJ39" s="9"/>
      <c r="AK39" s="9"/>
      <c r="AL39" s="28"/>
      <c r="AM39" s="21"/>
      <c r="AN39" s="21"/>
      <c r="AO39" s="22"/>
      <c r="AP39" s="25"/>
      <c r="AQ39" s="10"/>
    </row>
    <row r="40" spans="1:43" ht="19.5" customHeight="1">
      <c r="A40" s="43"/>
      <c r="B40" s="43"/>
      <c r="C40" s="43"/>
      <c r="D40" s="43"/>
      <c r="E40" s="43"/>
      <c r="F40" s="90"/>
      <c r="G40" s="90"/>
      <c r="H40" s="90"/>
      <c r="I40" s="45"/>
      <c r="J40" s="45"/>
      <c r="K40" s="45"/>
      <c r="L40" s="45"/>
      <c r="M40" s="45"/>
      <c r="N40" s="45"/>
      <c r="O40" s="45"/>
      <c r="P40" s="45"/>
      <c r="Q40" s="46" t="e">
        <f>AVERAGE(I40:P40)</f>
        <v>#DIV/0!</v>
      </c>
      <c r="R40" s="46" t="e">
        <f>STDEV(I40:P40)</f>
        <v>#DIV/0!</v>
      </c>
      <c r="S40" s="47">
        <f>MIN(I40:P40)</f>
        <v>0</v>
      </c>
      <c r="T40" s="48">
        <f>MAX(I40:P40)</f>
        <v>0</v>
      </c>
      <c r="U40" s="49">
        <f t="shared" si="4"/>
        <v>0</v>
      </c>
      <c r="V40" s="49" t="str">
        <f t="shared" si="3"/>
        <v> </v>
      </c>
      <c r="W40" s="49">
        <f>FREQUENCY(I40:P40,F40-H40-0.000001)</f>
        <v>0</v>
      </c>
      <c r="X40" s="49">
        <f>(FREQUENCY(I40:P40,F40+G40))-W40</f>
        <v>0</v>
      </c>
      <c r="Y40" s="49">
        <f>(FREQUENCY(I40:P40,T40))-X40-W40</f>
        <v>0</v>
      </c>
      <c r="Z40" s="49" t="str">
        <f t="shared" si="2"/>
        <v> </v>
      </c>
      <c r="AA40" s="61" t="e">
        <f>(G40+H40)/(6*R40)</f>
        <v>#DIV/0!</v>
      </c>
      <c r="AB40" s="61" t="e">
        <f>IF((ABS(F40)+G40-ABS(Q40))/R40/3&lt;((ABS(Q40)-(ABS(F40)-H40))/R40/3),(ABS(F40)+G40-ABS(Q40))/R40/3,(ABS(Q40)-(ABS(F40)-H40))/R40/3)</f>
        <v>#DIV/0!</v>
      </c>
      <c r="AC40" s="61" t="e">
        <f>((ABS(F40)+G40)-(ABS(F40)-H40))/(6*STDEV(I40:P40))</f>
        <v>#DIV/0!</v>
      </c>
      <c r="AD40" s="61" t="e">
        <f>(((ABS(Q40)-(ABS(F40)-H40))/(3*R40)))</f>
        <v>#DIV/0!</v>
      </c>
      <c r="AE40" s="61" t="e">
        <f>((ABS(F40)+G40)-ABS(Q40))/(3*R40)</f>
        <v>#DIV/0!</v>
      </c>
      <c r="AF40" s="61" t="e">
        <f>IF(H40=0,AE40,MIN(AD40:AE40))</f>
        <v>#DIV/0!</v>
      </c>
      <c r="AG40" s="44" t="str">
        <f t="shared" si="5"/>
        <v> </v>
      </c>
      <c r="AH40" s="126"/>
      <c r="AI40" s="8"/>
      <c r="AJ40" s="9"/>
      <c r="AK40" s="9"/>
      <c r="AL40" s="28"/>
      <c r="AM40" s="21"/>
      <c r="AN40" s="21"/>
      <c r="AO40" s="22"/>
      <c r="AP40" s="25"/>
      <c r="AQ40" s="10"/>
    </row>
    <row r="41" spans="1:43" ht="19.5" customHeight="1">
      <c r="A41" s="43"/>
      <c r="B41" s="43"/>
      <c r="C41" s="43"/>
      <c r="D41" s="43"/>
      <c r="E41" s="43"/>
      <c r="F41" s="90"/>
      <c r="G41" s="90"/>
      <c r="H41" s="90"/>
      <c r="I41" s="45"/>
      <c r="J41" s="45"/>
      <c r="K41" s="45"/>
      <c r="L41" s="45"/>
      <c r="M41" s="45"/>
      <c r="N41" s="45"/>
      <c r="O41" s="45"/>
      <c r="P41" s="45"/>
      <c r="Q41" s="46" t="e">
        <f>AVERAGE(I41:P41)</f>
        <v>#DIV/0!</v>
      </c>
      <c r="R41" s="46" t="e">
        <f>STDEV(I41:P41)</f>
        <v>#DIV/0!</v>
      </c>
      <c r="S41" s="47">
        <f>MIN(I41:P41)</f>
        <v>0</v>
      </c>
      <c r="T41" s="48">
        <f>MAX(I41:P41)</f>
        <v>0</v>
      </c>
      <c r="U41" s="49">
        <f t="shared" si="4"/>
        <v>0</v>
      </c>
      <c r="V41" s="49" t="str">
        <f t="shared" si="3"/>
        <v> </v>
      </c>
      <c r="W41" s="49">
        <f>FREQUENCY(I41:P41,F41-H41-0.000001)</f>
        <v>0</v>
      </c>
      <c r="X41" s="49">
        <f>(FREQUENCY(I41:P41,F41+G41))-W41</f>
        <v>0</v>
      </c>
      <c r="Y41" s="49">
        <f>(FREQUENCY(I41:P41,T41))-X41-W41</f>
        <v>0</v>
      </c>
      <c r="Z41" s="49" t="str">
        <f t="shared" si="2"/>
        <v> </v>
      </c>
      <c r="AA41" s="61" t="e">
        <f>(G41+H41)/(6*R41)</f>
        <v>#DIV/0!</v>
      </c>
      <c r="AB41" s="61" t="e">
        <f>IF((ABS(F41)+G41-ABS(Q41))/R41/3&lt;((ABS(Q41)-(ABS(F41)-H41))/R41/3),(ABS(F41)+G41-ABS(Q41))/R41/3,(ABS(Q41)-(ABS(F41)-H41))/R41/3)</f>
        <v>#DIV/0!</v>
      </c>
      <c r="AC41" s="61" t="e">
        <f>((ABS(F41)+G41)-(ABS(F41)-H41))/(6*STDEV(I41:P41))</f>
        <v>#DIV/0!</v>
      </c>
      <c r="AD41" s="61" t="e">
        <f>(((ABS(Q41)-(ABS(F41)-H41))/(3*R41)))</f>
        <v>#DIV/0!</v>
      </c>
      <c r="AE41" s="61" t="e">
        <f>((ABS(F41)+G41)-ABS(Q41))/(3*R41)</f>
        <v>#DIV/0!</v>
      </c>
      <c r="AF41" s="61" t="e">
        <f>IF(H41=0,AE41,MIN(AD41:AE41))</f>
        <v>#DIV/0!</v>
      </c>
      <c r="AG41" s="44" t="str">
        <f t="shared" si="5"/>
        <v> </v>
      </c>
      <c r="AH41" s="126"/>
      <c r="AI41" s="8"/>
      <c r="AJ41" s="9"/>
      <c r="AK41" s="9"/>
      <c r="AL41" s="28"/>
      <c r="AM41" s="21"/>
      <c r="AN41" s="21"/>
      <c r="AO41" s="22"/>
      <c r="AP41" s="25"/>
      <c r="AQ41" s="10"/>
    </row>
    <row r="42" spans="1:43" ht="19.5" customHeight="1">
      <c r="A42" s="43"/>
      <c r="B42" s="43"/>
      <c r="C42" s="43"/>
      <c r="D42" s="43"/>
      <c r="E42" s="43"/>
      <c r="F42" s="90"/>
      <c r="G42" s="90"/>
      <c r="H42" s="90"/>
      <c r="I42" s="45"/>
      <c r="J42" s="45"/>
      <c r="K42" s="45"/>
      <c r="L42" s="45"/>
      <c r="M42" s="45"/>
      <c r="N42" s="45"/>
      <c r="O42" s="45"/>
      <c r="P42" s="45"/>
      <c r="Q42" s="46" t="e">
        <f>AVERAGE(I42:P42)</f>
        <v>#DIV/0!</v>
      </c>
      <c r="R42" s="46" t="e">
        <f>STDEV(I42:P42)</f>
        <v>#DIV/0!</v>
      </c>
      <c r="S42" s="47">
        <f>MIN(I42:P42)</f>
        <v>0</v>
      </c>
      <c r="T42" s="48">
        <f>MAX(I42:P42)</f>
        <v>0</v>
      </c>
      <c r="U42" s="49">
        <f t="shared" si="4"/>
        <v>0</v>
      </c>
      <c r="V42" s="49" t="str">
        <f t="shared" si="3"/>
        <v> </v>
      </c>
      <c r="W42" s="49">
        <f>FREQUENCY(I42:P42,F42-H42-0.000001)</f>
        <v>0</v>
      </c>
      <c r="X42" s="49">
        <f>(FREQUENCY(I42:P42,F42+G42))-W42</f>
        <v>0</v>
      </c>
      <c r="Y42" s="49">
        <f>(FREQUENCY(I42:P42,T42))-X42-W42</f>
        <v>0</v>
      </c>
      <c r="Z42" s="49" t="str">
        <f t="shared" si="2"/>
        <v> </v>
      </c>
      <c r="AA42" s="61" t="e">
        <f>(G42+H42)/(6*R42)</f>
        <v>#DIV/0!</v>
      </c>
      <c r="AB42" s="61" t="e">
        <f>IF((ABS(F42)+G42-ABS(Q42))/R42/3&lt;((ABS(Q42)-(ABS(F42)-H42))/R42/3),(ABS(F42)+G42-ABS(Q42))/R42/3,(ABS(Q42)-(ABS(F42)-H42))/R42/3)</f>
        <v>#DIV/0!</v>
      </c>
      <c r="AC42" s="61" t="e">
        <f>((ABS(F42)+G42)-(ABS(F42)-H42))/(6*STDEV(I42:P42))</f>
        <v>#DIV/0!</v>
      </c>
      <c r="AD42" s="61" t="e">
        <f>(((ABS(Q42)-(ABS(F42)-H42))/(3*R42)))</f>
        <v>#DIV/0!</v>
      </c>
      <c r="AE42" s="61" t="e">
        <f>((ABS(F42)+G42)-ABS(Q42))/(3*R42)</f>
        <v>#DIV/0!</v>
      </c>
      <c r="AF42" s="61" t="e">
        <f>IF(H42=0,AE42,MIN(AD42:AE42))</f>
        <v>#DIV/0!</v>
      </c>
      <c r="AG42" s="44" t="str">
        <f t="shared" si="5"/>
        <v> </v>
      </c>
      <c r="AH42" s="126"/>
      <c r="AI42" s="8"/>
      <c r="AJ42" s="9"/>
      <c r="AK42" s="9"/>
      <c r="AL42" s="28"/>
      <c r="AM42" s="21"/>
      <c r="AN42" s="21"/>
      <c r="AO42" s="22"/>
      <c r="AP42" s="25"/>
      <c r="AQ42" s="10"/>
    </row>
    <row r="43" spans="1:43" ht="19.5" customHeight="1">
      <c r="A43" s="43"/>
      <c r="B43" s="43"/>
      <c r="C43" s="43"/>
      <c r="D43" s="43"/>
      <c r="E43" s="43"/>
      <c r="F43" s="90"/>
      <c r="G43" s="90"/>
      <c r="H43" s="90"/>
      <c r="I43" s="45"/>
      <c r="J43" s="45"/>
      <c r="K43" s="45"/>
      <c r="L43" s="45"/>
      <c r="M43" s="45"/>
      <c r="N43" s="45"/>
      <c r="O43" s="45"/>
      <c r="P43" s="45"/>
      <c r="Q43" s="46" t="e">
        <f>AVERAGE(I43:P43)</f>
        <v>#DIV/0!</v>
      </c>
      <c r="R43" s="46" t="e">
        <f>STDEV(I43:P43)</f>
        <v>#DIV/0!</v>
      </c>
      <c r="S43" s="47">
        <f>MIN(I43:P43)</f>
        <v>0</v>
      </c>
      <c r="T43" s="48">
        <f>MAX(I43:P43)</f>
        <v>0</v>
      </c>
      <c r="U43" s="49">
        <f t="shared" si="4"/>
        <v>0</v>
      </c>
      <c r="V43" s="49" t="str">
        <f t="shared" si="3"/>
        <v> </v>
      </c>
      <c r="W43" s="49">
        <f>FREQUENCY(I43:P43,F43-H43-0.000001)</f>
        <v>0</v>
      </c>
      <c r="X43" s="49">
        <f>(FREQUENCY(I43:P43,F43+G43))-W43</f>
        <v>0</v>
      </c>
      <c r="Y43" s="49">
        <f>(FREQUENCY(I43:P43,T43))-X43-W43</f>
        <v>0</v>
      </c>
      <c r="Z43" s="49" t="str">
        <f t="shared" si="2"/>
        <v> </v>
      </c>
      <c r="AA43" s="61" t="e">
        <f>(G43+H43)/(6*R43)</f>
        <v>#DIV/0!</v>
      </c>
      <c r="AB43" s="61" t="e">
        <f>IF((ABS(F43)+G43-ABS(Q43))/R43/3&lt;((ABS(Q43)-(ABS(F43)-H43))/R43/3),(ABS(F43)+G43-ABS(Q43))/R43/3,(ABS(Q43)-(ABS(F43)-H43))/R43/3)</f>
        <v>#DIV/0!</v>
      </c>
      <c r="AC43" s="61" t="e">
        <f>((ABS(F43)+G43)-(ABS(F43)-H43))/(6*STDEV(I43:P43))</f>
        <v>#DIV/0!</v>
      </c>
      <c r="AD43" s="61" t="e">
        <f>(((ABS(Q43)-(ABS(F43)-H43))/(3*R43)))</f>
        <v>#DIV/0!</v>
      </c>
      <c r="AE43" s="61" t="e">
        <f>((ABS(F43)+G43)-ABS(Q43))/(3*R43)</f>
        <v>#DIV/0!</v>
      </c>
      <c r="AF43" s="61" t="e">
        <f>IF(H43=0,AE43,MIN(AD43:AE43))</f>
        <v>#DIV/0!</v>
      </c>
      <c r="AG43" s="44" t="str">
        <f t="shared" si="5"/>
        <v> </v>
      </c>
      <c r="AH43" s="126"/>
      <c r="AI43" s="8"/>
      <c r="AJ43" s="9"/>
      <c r="AK43" s="9"/>
      <c r="AL43" s="28"/>
      <c r="AM43" s="21"/>
      <c r="AN43" s="21"/>
      <c r="AO43" s="22"/>
      <c r="AP43" s="25"/>
      <c r="AQ43" s="10"/>
    </row>
    <row r="44" spans="1:43" ht="19.5" customHeight="1">
      <c r="A44" s="43"/>
      <c r="B44" s="43"/>
      <c r="C44" s="43"/>
      <c r="D44" s="43"/>
      <c r="E44" s="43"/>
      <c r="F44" s="90"/>
      <c r="G44" s="90"/>
      <c r="H44" s="90"/>
      <c r="I44" s="45"/>
      <c r="J44" s="45"/>
      <c r="K44" s="45"/>
      <c r="L44" s="45"/>
      <c r="M44" s="45"/>
      <c r="N44" s="45"/>
      <c r="O44" s="45"/>
      <c r="P44" s="45"/>
      <c r="Q44" s="46" t="e">
        <f>AVERAGE(I44:P44)</f>
        <v>#DIV/0!</v>
      </c>
      <c r="R44" s="46" t="e">
        <f>STDEV(I44:P44)</f>
        <v>#DIV/0!</v>
      </c>
      <c r="S44" s="47">
        <f>MIN(I44:P44)</f>
        <v>0</v>
      </c>
      <c r="T44" s="48">
        <f>MAX(I44:P44)</f>
        <v>0</v>
      </c>
      <c r="U44" s="49">
        <f t="shared" si="4"/>
        <v>0</v>
      </c>
      <c r="V44" s="49" t="str">
        <f t="shared" si="3"/>
        <v> </v>
      </c>
      <c r="W44" s="49">
        <f>FREQUENCY(I44:P44,F44-H44-0.000001)</f>
        <v>0</v>
      </c>
      <c r="X44" s="49">
        <f>(FREQUENCY(I44:P44,F44+G44))-W44</f>
        <v>0</v>
      </c>
      <c r="Y44" s="49">
        <f>(FREQUENCY(I44:P44,T44))-X44-W44</f>
        <v>0</v>
      </c>
      <c r="Z44" s="49" t="str">
        <f t="shared" si="2"/>
        <v> </v>
      </c>
      <c r="AA44" s="61" t="e">
        <f>(G44+H44)/(6*R44)</f>
        <v>#DIV/0!</v>
      </c>
      <c r="AB44" s="61" t="e">
        <f>IF((ABS(F44)+G44-ABS(Q44))/R44/3&lt;((ABS(Q44)-(ABS(F44)-H44))/R44/3),(ABS(F44)+G44-ABS(Q44))/R44/3,(ABS(Q44)-(ABS(F44)-H44))/R44/3)</f>
        <v>#DIV/0!</v>
      </c>
      <c r="AC44" s="61" t="e">
        <f>((ABS(F44)+G44)-(ABS(F44)-H44))/(6*STDEV(I44:P44))</f>
        <v>#DIV/0!</v>
      </c>
      <c r="AD44" s="61" t="e">
        <f>(((ABS(Q44)-(ABS(F44)-H44))/(3*R44)))</f>
        <v>#DIV/0!</v>
      </c>
      <c r="AE44" s="61" t="e">
        <f>((ABS(F44)+G44)-ABS(Q44))/(3*R44)</f>
        <v>#DIV/0!</v>
      </c>
      <c r="AF44" s="61" t="e">
        <f>IF(H44=0,AE44,MIN(AD44:AE44))</f>
        <v>#DIV/0!</v>
      </c>
      <c r="AG44" s="44" t="str">
        <f t="shared" si="5"/>
        <v> </v>
      </c>
      <c r="AH44" s="126"/>
      <c r="AI44" s="8"/>
      <c r="AJ44" s="9"/>
      <c r="AK44" s="9"/>
      <c r="AL44" s="28"/>
      <c r="AM44" s="21"/>
      <c r="AN44" s="21"/>
      <c r="AO44" s="22"/>
      <c r="AP44" s="25"/>
      <c r="AQ44" s="10"/>
    </row>
    <row r="45" spans="1:43" ht="19.5" customHeight="1">
      <c r="A45" s="43"/>
      <c r="B45" s="43"/>
      <c r="C45" s="43"/>
      <c r="D45" s="43"/>
      <c r="E45" s="43"/>
      <c r="F45" s="90"/>
      <c r="G45" s="90"/>
      <c r="H45" s="90"/>
      <c r="I45" s="45"/>
      <c r="J45" s="45"/>
      <c r="K45" s="45"/>
      <c r="L45" s="45"/>
      <c r="M45" s="45"/>
      <c r="N45" s="45"/>
      <c r="O45" s="45"/>
      <c r="P45" s="45"/>
      <c r="Q45" s="46" t="e">
        <f>AVERAGE(I45:P45)</f>
        <v>#DIV/0!</v>
      </c>
      <c r="R45" s="46" t="e">
        <f>STDEV(I45:P45)</f>
        <v>#DIV/0!</v>
      </c>
      <c r="S45" s="47">
        <f>MIN(I45:P45)</f>
        <v>0</v>
      </c>
      <c r="T45" s="48">
        <f>MAX(I45:P45)</f>
        <v>0</v>
      </c>
      <c r="U45" s="49">
        <f t="shared" si="4"/>
        <v>0</v>
      </c>
      <c r="V45" s="49" t="str">
        <f t="shared" si="3"/>
        <v> </v>
      </c>
      <c r="W45" s="49">
        <f>FREQUENCY(I45:P45,F45-H45-0.000001)</f>
        <v>0</v>
      </c>
      <c r="X45" s="49">
        <f>(FREQUENCY(I45:P45,F45+G45))-W45</f>
        <v>0</v>
      </c>
      <c r="Y45" s="49">
        <f>(FREQUENCY(I45:P45,T45))-X45-W45</f>
        <v>0</v>
      </c>
      <c r="Z45" s="49" t="str">
        <f t="shared" si="2"/>
        <v> </v>
      </c>
      <c r="AA45" s="61" t="e">
        <f>(G45+H45)/(6*R45)</f>
        <v>#DIV/0!</v>
      </c>
      <c r="AB45" s="61" t="e">
        <f>IF((ABS(F45)+G45-ABS(Q45))/R45/3&lt;((ABS(Q45)-(ABS(F45)-H45))/R45/3),(ABS(F45)+G45-ABS(Q45))/R45/3,(ABS(Q45)-(ABS(F45)-H45))/R45/3)</f>
        <v>#DIV/0!</v>
      </c>
      <c r="AC45" s="61" t="e">
        <f>((ABS(F45)+G45)-(ABS(F45)-H45))/(6*STDEV(I45:P45))</f>
        <v>#DIV/0!</v>
      </c>
      <c r="AD45" s="61" t="e">
        <f>(((ABS(Q45)-(ABS(F45)-H45))/(3*R45)))</f>
        <v>#DIV/0!</v>
      </c>
      <c r="AE45" s="61" t="e">
        <f>((ABS(F45)+G45)-ABS(Q45))/(3*R45)</f>
        <v>#DIV/0!</v>
      </c>
      <c r="AF45" s="61" t="e">
        <f>IF(H45=0,AE45,MIN(AD45:AE45))</f>
        <v>#DIV/0!</v>
      </c>
      <c r="AG45" s="44" t="str">
        <f t="shared" si="5"/>
        <v> </v>
      </c>
      <c r="AH45" s="126"/>
      <c r="AI45" s="8"/>
      <c r="AJ45" s="9"/>
      <c r="AK45" s="9"/>
      <c r="AL45" s="28"/>
      <c r="AM45" s="21"/>
      <c r="AN45" s="21"/>
      <c r="AO45" s="22"/>
      <c r="AP45" s="25"/>
      <c r="AQ45" s="10"/>
    </row>
    <row r="46" spans="1:43" ht="19.5" customHeight="1">
      <c r="A46" s="43"/>
      <c r="B46" s="43"/>
      <c r="C46" s="43"/>
      <c r="D46" s="43"/>
      <c r="E46" s="43"/>
      <c r="F46" s="90"/>
      <c r="G46" s="90"/>
      <c r="H46" s="90"/>
      <c r="I46" s="45"/>
      <c r="J46" s="45"/>
      <c r="K46" s="45"/>
      <c r="L46" s="45"/>
      <c r="M46" s="45"/>
      <c r="N46" s="45"/>
      <c r="O46" s="45"/>
      <c r="P46" s="45"/>
      <c r="Q46" s="46" t="e">
        <f>AVERAGE(I46:P46)</f>
        <v>#DIV/0!</v>
      </c>
      <c r="R46" s="46" t="e">
        <f>STDEV(I46:P46)</f>
        <v>#DIV/0!</v>
      </c>
      <c r="S46" s="47">
        <f>MIN(I46:P46)</f>
        <v>0</v>
      </c>
      <c r="T46" s="48">
        <f>MAX(I46:P46)</f>
        <v>0</v>
      </c>
      <c r="U46" s="49">
        <f t="shared" si="4"/>
        <v>0</v>
      </c>
      <c r="V46" s="49" t="str">
        <f t="shared" si="3"/>
        <v> </v>
      </c>
      <c r="W46" s="49">
        <f>FREQUENCY(I46:P46,F46-H46-0.000001)</f>
        <v>0</v>
      </c>
      <c r="X46" s="49">
        <f>(FREQUENCY(I46:P46,F46+G46))-W46</f>
        <v>0</v>
      </c>
      <c r="Y46" s="49">
        <f>(FREQUENCY(I46:P46,T46))-X46-W46</f>
        <v>0</v>
      </c>
      <c r="Z46" s="49" t="str">
        <f t="shared" si="2"/>
        <v> </v>
      </c>
      <c r="AA46" s="61" t="e">
        <f>(G46+H46)/(6*R46)</f>
        <v>#DIV/0!</v>
      </c>
      <c r="AB46" s="61" t="e">
        <f>IF((ABS(F46)+G46-ABS(Q46))/R46/3&lt;((ABS(Q46)-(ABS(F46)-H46))/R46/3),(ABS(F46)+G46-ABS(Q46))/R46/3,(ABS(Q46)-(ABS(F46)-H46))/R46/3)</f>
        <v>#DIV/0!</v>
      </c>
      <c r="AC46" s="61" t="e">
        <f>((ABS(F46)+G46)-(ABS(F46)-H46))/(6*STDEV(I46:P46))</f>
        <v>#DIV/0!</v>
      </c>
      <c r="AD46" s="61" t="e">
        <f>(((ABS(Q46)-(ABS(F46)-H46))/(3*R46)))</f>
        <v>#DIV/0!</v>
      </c>
      <c r="AE46" s="61" t="e">
        <f>((ABS(F46)+G46)-ABS(Q46))/(3*R46)</f>
        <v>#DIV/0!</v>
      </c>
      <c r="AF46" s="61" t="e">
        <f>IF(H46=0,AE46,MIN(AD46:AE46))</f>
        <v>#DIV/0!</v>
      </c>
      <c r="AG46" s="44" t="str">
        <f t="shared" si="5"/>
        <v> </v>
      </c>
      <c r="AH46" s="126"/>
      <c r="AI46" s="8"/>
      <c r="AJ46" s="9"/>
      <c r="AK46" s="9"/>
      <c r="AL46" s="28"/>
      <c r="AM46" s="21"/>
      <c r="AN46" s="21"/>
      <c r="AO46" s="22"/>
      <c r="AP46" s="25"/>
      <c r="AQ46" s="10"/>
    </row>
    <row r="47" spans="1:43" ht="19.5" customHeight="1">
      <c r="A47" s="43"/>
      <c r="B47" s="43"/>
      <c r="C47" s="43"/>
      <c r="D47" s="43"/>
      <c r="E47" s="43"/>
      <c r="F47" s="90"/>
      <c r="G47" s="90"/>
      <c r="H47" s="90"/>
      <c r="I47" s="45"/>
      <c r="J47" s="45"/>
      <c r="K47" s="45"/>
      <c r="L47" s="45"/>
      <c r="M47" s="45"/>
      <c r="N47" s="45"/>
      <c r="O47" s="45"/>
      <c r="P47" s="45"/>
      <c r="Q47" s="46" t="e">
        <f>AVERAGE(I47:P47)</f>
        <v>#DIV/0!</v>
      </c>
      <c r="R47" s="46" t="e">
        <f>STDEV(I47:P47)</f>
        <v>#DIV/0!</v>
      </c>
      <c r="S47" s="47">
        <f>MIN(I47:P47)</f>
        <v>0</v>
      </c>
      <c r="T47" s="48">
        <f>MAX(I47:P47)</f>
        <v>0</v>
      </c>
      <c r="U47" s="49">
        <f t="shared" si="4"/>
        <v>0</v>
      </c>
      <c r="V47" s="49" t="str">
        <f t="shared" si="3"/>
        <v> </v>
      </c>
      <c r="W47" s="49">
        <f>FREQUENCY(I47:P47,F47-H47-0.000001)</f>
        <v>0</v>
      </c>
      <c r="X47" s="49">
        <f>(FREQUENCY(I47:P47,F47+G47))-W47</f>
        <v>0</v>
      </c>
      <c r="Y47" s="49">
        <f>(FREQUENCY(I47:P47,T47))-X47-W47</f>
        <v>0</v>
      </c>
      <c r="Z47" s="49" t="str">
        <f t="shared" si="2"/>
        <v> </v>
      </c>
      <c r="AA47" s="61" t="e">
        <f>(G47+H47)/(6*R47)</f>
        <v>#DIV/0!</v>
      </c>
      <c r="AB47" s="61" t="e">
        <f>IF((ABS(F47)+G47-ABS(Q47))/R47/3&lt;((ABS(Q47)-(ABS(F47)-H47))/R47/3),(ABS(F47)+G47-ABS(Q47))/R47/3,(ABS(Q47)-(ABS(F47)-H47))/R47/3)</f>
        <v>#DIV/0!</v>
      </c>
      <c r="AC47" s="61" t="e">
        <f>((ABS(F47)+G47)-(ABS(F47)-H47))/(6*STDEV(I47:P47))</f>
        <v>#DIV/0!</v>
      </c>
      <c r="AD47" s="61" t="e">
        <f>(((ABS(Q47)-(ABS(F47)-H47))/(3*R47)))</f>
        <v>#DIV/0!</v>
      </c>
      <c r="AE47" s="61" t="e">
        <f>((ABS(F47)+G47)-ABS(Q47))/(3*R47)</f>
        <v>#DIV/0!</v>
      </c>
      <c r="AF47" s="61" t="e">
        <f>IF(H47=0,AE47,MIN(AD47:AE47))</f>
        <v>#DIV/0!</v>
      </c>
      <c r="AG47" s="44" t="str">
        <f t="shared" si="5"/>
        <v> </v>
      </c>
      <c r="AH47" s="126"/>
      <c r="AI47" s="8"/>
      <c r="AJ47" s="9"/>
      <c r="AK47" s="9"/>
      <c r="AL47" s="28"/>
      <c r="AM47" s="21"/>
      <c r="AN47" s="21"/>
      <c r="AO47" s="22"/>
      <c r="AP47" s="25"/>
      <c r="AQ47" s="10"/>
    </row>
    <row r="48" spans="1:43" ht="19.5" customHeight="1">
      <c r="A48" s="43"/>
      <c r="B48" s="43"/>
      <c r="C48" s="43"/>
      <c r="D48" s="43"/>
      <c r="E48" s="43"/>
      <c r="F48" s="90"/>
      <c r="G48" s="90"/>
      <c r="H48" s="90"/>
      <c r="I48" s="45"/>
      <c r="J48" s="45"/>
      <c r="K48" s="45"/>
      <c r="L48" s="45"/>
      <c r="M48" s="45"/>
      <c r="N48" s="45"/>
      <c r="O48" s="45"/>
      <c r="P48" s="45"/>
      <c r="Q48" s="46" t="e">
        <f>AVERAGE(I48:P48)</f>
        <v>#DIV/0!</v>
      </c>
      <c r="R48" s="46" t="e">
        <f>STDEV(I48:P48)</f>
        <v>#DIV/0!</v>
      </c>
      <c r="S48" s="47">
        <f>MIN(I48:P48)</f>
        <v>0</v>
      </c>
      <c r="T48" s="48">
        <f>MAX(I48:P48)</f>
        <v>0</v>
      </c>
      <c r="U48" s="49">
        <f t="shared" si="4"/>
        <v>0</v>
      </c>
      <c r="V48" s="49" t="str">
        <f t="shared" si="3"/>
        <v> </v>
      </c>
      <c r="W48" s="49">
        <f>FREQUENCY(I48:P48,F48-H48-0.000001)</f>
        <v>0</v>
      </c>
      <c r="X48" s="49">
        <f>(FREQUENCY(I48:P48,F48+G48))-W48</f>
        <v>0</v>
      </c>
      <c r="Y48" s="49">
        <f>(FREQUENCY(I48:P48,T48))-X48-W48</f>
        <v>0</v>
      </c>
      <c r="Z48" s="49" t="str">
        <f t="shared" si="2"/>
        <v> </v>
      </c>
      <c r="AA48" s="61" t="e">
        <f>(G48+H48)/(6*R48)</f>
        <v>#DIV/0!</v>
      </c>
      <c r="AB48" s="61" t="e">
        <f>IF((ABS(F48)+G48-ABS(Q48))/R48/3&lt;((ABS(Q48)-(ABS(F48)-H48))/R48/3),(ABS(F48)+G48-ABS(Q48))/R48/3,(ABS(Q48)-(ABS(F48)-H48))/R48/3)</f>
        <v>#DIV/0!</v>
      </c>
      <c r="AC48" s="61" t="e">
        <f>((ABS(F48)+G48)-(ABS(F48)-H48))/(6*STDEV(I48:P48))</f>
        <v>#DIV/0!</v>
      </c>
      <c r="AD48" s="61" t="e">
        <f>(((ABS(Q48)-(ABS(F48)-H48))/(3*R48)))</f>
        <v>#DIV/0!</v>
      </c>
      <c r="AE48" s="61" t="e">
        <f>((ABS(F48)+G48)-ABS(Q48))/(3*R48)</f>
        <v>#DIV/0!</v>
      </c>
      <c r="AF48" s="61" t="e">
        <f>IF(H48=0,AE48,MIN(AD48:AE48))</f>
        <v>#DIV/0!</v>
      </c>
      <c r="AG48" s="44" t="str">
        <f t="shared" si="5"/>
        <v> </v>
      </c>
      <c r="AH48" s="126"/>
      <c r="AI48" s="8"/>
      <c r="AJ48" s="9"/>
      <c r="AK48" s="9"/>
      <c r="AL48" s="28"/>
      <c r="AM48" s="21"/>
      <c r="AN48" s="21"/>
      <c r="AO48" s="22"/>
      <c r="AP48" s="25"/>
      <c r="AQ48" s="10"/>
    </row>
    <row r="49" spans="1:43" ht="19.5" customHeight="1">
      <c r="A49" s="43"/>
      <c r="B49" s="43"/>
      <c r="C49" s="43"/>
      <c r="D49" s="43"/>
      <c r="E49" s="43"/>
      <c r="F49" s="90"/>
      <c r="G49" s="90"/>
      <c r="H49" s="90"/>
      <c r="I49" s="45"/>
      <c r="J49" s="45"/>
      <c r="K49" s="45"/>
      <c r="L49" s="45"/>
      <c r="M49" s="45"/>
      <c r="N49" s="45"/>
      <c r="O49" s="45"/>
      <c r="P49" s="45"/>
      <c r="Q49" s="46" t="e">
        <f>AVERAGE(I49:P49)</f>
        <v>#DIV/0!</v>
      </c>
      <c r="R49" s="46" t="e">
        <f>STDEV(I49:P49)</f>
        <v>#DIV/0!</v>
      </c>
      <c r="S49" s="47">
        <f>MIN(I49:P49)</f>
        <v>0</v>
      </c>
      <c r="T49" s="48">
        <f>MAX(I49:P49)</f>
        <v>0</v>
      </c>
      <c r="U49" s="49">
        <f t="shared" si="4"/>
        <v>0</v>
      </c>
      <c r="V49" s="49" t="str">
        <f t="shared" si="3"/>
        <v> </v>
      </c>
      <c r="W49" s="49">
        <f>FREQUENCY(I49:P49,F49-H49-0.000001)</f>
        <v>0</v>
      </c>
      <c r="X49" s="49">
        <f>(FREQUENCY(I49:P49,F49+G49))-W49</f>
        <v>0</v>
      </c>
      <c r="Y49" s="49">
        <f>(FREQUENCY(I49:P49,T49))-X49-W49</f>
        <v>0</v>
      </c>
      <c r="Z49" s="49" t="str">
        <f t="shared" si="2"/>
        <v> </v>
      </c>
      <c r="AA49" s="61" t="e">
        <f>(G49+H49)/(6*R49)</f>
        <v>#DIV/0!</v>
      </c>
      <c r="AB49" s="61" t="e">
        <f>IF((ABS(F49)+G49-ABS(Q49))/R49/3&lt;((ABS(Q49)-(ABS(F49)-H49))/R49/3),(ABS(F49)+G49-ABS(Q49))/R49/3,(ABS(Q49)-(ABS(F49)-H49))/R49/3)</f>
        <v>#DIV/0!</v>
      </c>
      <c r="AC49" s="61" t="e">
        <f>((ABS(F49)+G49)-(ABS(F49)-H49))/(6*STDEV(I49:P49))</f>
        <v>#DIV/0!</v>
      </c>
      <c r="AD49" s="61" t="e">
        <f>(((ABS(Q49)-(ABS(F49)-H49))/(3*R49)))</f>
        <v>#DIV/0!</v>
      </c>
      <c r="AE49" s="61" t="e">
        <f>((ABS(F49)+G49)-ABS(Q49))/(3*R49)</f>
        <v>#DIV/0!</v>
      </c>
      <c r="AF49" s="61" t="e">
        <f>IF(H49=0,AE49,MIN(AD49:AE49))</f>
        <v>#DIV/0!</v>
      </c>
      <c r="AG49" s="44" t="str">
        <f t="shared" si="5"/>
        <v> </v>
      </c>
      <c r="AH49" s="126"/>
      <c r="AI49" s="8"/>
      <c r="AJ49" s="9"/>
      <c r="AK49" s="9"/>
      <c r="AL49" s="28"/>
      <c r="AM49" s="21"/>
      <c r="AN49" s="21"/>
      <c r="AO49" s="22"/>
      <c r="AP49" s="25"/>
      <c r="AQ49" s="10"/>
    </row>
    <row r="50" spans="1:43" ht="19.5" customHeight="1">
      <c r="A50" s="43"/>
      <c r="B50" s="43"/>
      <c r="C50" s="43"/>
      <c r="D50" s="43"/>
      <c r="E50" s="43"/>
      <c r="F50" s="90"/>
      <c r="G50" s="90"/>
      <c r="H50" s="90"/>
      <c r="I50" s="45"/>
      <c r="J50" s="45"/>
      <c r="K50" s="45"/>
      <c r="L50" s="45"/>
      <c r="M50" s="45"/>
      <c r="N50" s="45"/>
      <c r="O50" s="45"/>
      <c r="P50" s="45"/>
      <c r="Q50" s="46" t="e">
        <f>AVERAGE(I50:P50)</f>
        <v>#DIV/0!</v>
      </c>
      <c r="R50" s="46" t="e">
        <f>STDEV(I50:P50)</f>
        <v>#DIV/0!</v>
      </c>
      <c r="S50" s="47">
        <f>MIN(I50:P50)</f>
        <v>0</v>
      </c>
      <c r="T50" s="48">
        <f>MAX(I50:P50)</f>
        <v>0</v>
      </c>
      <c r="U50" s="49">
        <f t="shared" si="4"/>
        <v>0</v>
      </c>
      <c r="V50" s="49" t="str">
        <f t="shared" si="3"/>
        <v> </v>
      </c>
      <c r="W50" s="49">
        <f>FREQUENCY(I50:P50,F50-H50-0.000001)</f>
        <v>0</v>
      </c>
      <c r="X50" s="49">
        <f>(FREQUENCY(I50:P50,F50+G50))-W50</f>
        <v>0</v>
      </c>
      <c r="Y50" s="49">
        <f>(FREQUENCY(I50:P50,T50))-X50-W50</f>
        <v>0</v>
      </c>
      <c r="Z50" s="49" t="str">
        <f t="shared" si="2"/>
        <v> </v>
      </c>
      <c r="AA50" s="61" t="e">
        <f>(G50+H50)/(6*R50)</f>
        <v>#DIV/0!</v>
      </c>
      <c r="AB50" s="61" t="e">
        <f>IF((ABS(F50)+G50-ABS(Q50))/R50/3&lt;((ABS(Q50)-(ABS(F50)-H50))/R50/3),(ABS(F50)+G50-ABS(Q50))/R50/3,(ABS(Q50)-(ABS(F50)-H50))/R50/3)</f>
        <v>#DIV/0!</v>
      </c>
      <c r="AC50" s="61" t="e">
        <f>((ABS(F50)+G50)-(ABS(F50)-H50))/(6*STDEV(I50:P50))</f>
        <v>#DIV/0!</v>
      </c>
      <c r="AD50" s="61" t="e">
        <f>(((ABS(Q50)-(ABS(F50)-H50))/(3*R50)))</f>
        <v>#DIV/0!</v>
      </c>
      <c r="AE50" s="61" t="e">
        <f>((ABS(F50)+G50)-ABS(Q50))/(3*R50)</f>
        <v>#DIV/0!</v>
      </c>
      <c r="AF50" s="61" t="e">
        <f>IF(H50=0,AE50,MIN(AD50:AE50))</f>
        <v>#DIV/0!</v>
      </c>
      <c r="AG50" s="44" t="str">
        <f t="shared" si="5"/>
        <v> </v>
      </c>
      <c r="AH50" s="126"/>
      <c r="AI50" s="8"/>
      <c r="AJ50" s="9"/>
      <c r="AK50" s="9"/>
      <c r="AL50" s="28"/>
      <c r="AM50" s="21"/>
      <c r="AN50" s="21"/>
      <c r="AO50" s="22"/>
      <c r="AP50" s="25"/>
      <c r="AQ50" s="10"/>
    </row>
    <row r="51" spans="1:43" ht="19.5" customHeight="1">
      <c r="A51" s="43"/>
      <c r="B51" s="43"/>
      <c r="C51" s="43"/>
      <c r="D51" s="43"/>
      <c r="E51" s="43"/>
      <c r="F51" s="90"/>
      <c r="G51" s="90"/>
      <c r="H51" s="90"/>
      <c r="I51" s="45"/>
      <c r="J51" s="45"/>
      <c r="K51" s="45"/>
      <c r="L51" s="45"/>
      <c r="M51" s="45"/>
      <c r="N51" s="45"/>
      <c r="O51" s="45"/>
      <c r="P51" s="45"/>
      <c r="Q51" s="46" t="e">
        <f>AVERAGE(I51:P51)</f>
        <v>#DIV/0!</v>
      </c>
      <c r="R51" s="46" t="e">
        <f>STDEV(I51:P51)</f>
        <v>#DIV/0!</v>
      </c>
      <c r="S51" s="47">
        <f>MIN(I51:P51)</f>
        <v>0</v>
      </c>
      <c r="T51" s="48">
        <f>MAX(I51:P51)</f>
        <v>0</v>
      </c>
      <c r="U51" s="49">
        <f t="shared" si="4"/>
        <v>0</v>
      </c>
      <c r="V51" s="49" t="str">
        <f t="shared" si="3"/>
        <v> </v>
      </c>
      <c r="W51" s="49">
        <f>FREQUENCY(I51:P51,F51-H51-0.000001)</f>
        <v>0</v>
      </c>
      <c r="X51" s="49">
        <f>(FREQUENCY(I51:P51,F51+G51))-W51</f>
        <v>0</v>
      </c>
      <c r="Y51" s="49">
        <f>(FREQUENCY(I51:P51,T51))-X51-W51</f>
        <v>0</v>
      </c>
      <c r="Z51" s="49" t="str">
        <f t="shared" si="2"/>
        <v> </v>
      </c>
      <c r="AA51" s="61" t="e">
        <f>(G51+H51)/(6*R51)</f>
        <v>#DIV/0!</v>
      </c>
      <c r="AB51" s="61" t="e">
        <f>IF((ABS(F51)+G51-ABS(Q51))/R51/3&lt;((ABS(Q51)-(ABS(F51)-H51))/R51/3),(ABS(F51)+G51-ABS(Q51))/R51/3,(ABS(Q51)-(ABS(F51)-H51))/R51/3)</f>
        <v>#DIV/0!</v>
      </c>
      <c r="AC51" s="61" t="e">
        <f>((ABS(F51)+G51)-(ABS(F51)-H51))/(6*STDEV(I51:P51))</f>
        <v>#DIV/0!</v>
      </c>
      <c r="AD51" s="61" t="e">
        <f>(((ABS(Q51)-(ABS(F51)-H51))/(3*R51)))</f>
        <v>#DIV/0!</v>
      </c>
      <c r="AE51" s="61" t="e">
        <f>((ABS(F51)+G51)-ABS(Q51))/(3*R51)</f>
        <v>#DIV/0!</v>
      </c>
      <c r="AF51" s="61" t="e">
        <f>IF(H51=0,AE51,MIN(AD51:AE51))</f>
        <v>#DIV/0!</v>
      </c>
      <c r="AG51" s="44" t="str">
        <f t="shared" si="5"/>
        <v> </v>
      </c>
      <c r="AH51" s="126"/>
      <c r="AI51" s="8"/>
      <c r="AJ51" s="9"/>
      <c r="AK51" s="9"/>
      <c r="AL51" s="28"/>
      <c r="AM51" s="21"/>
      <c r="AN51" s="21"/>
      <c r="AO51" s="22"/>
      <c r="AP51" s="25"/>
      <c r="AQ51" s="10"/>
    </row>
    <row r="52" spans="1:43" ht="19.5" customHeight="1">
      <c r="A52" s="43"/>
      <c r="B52" s="43"/>
      <c r="C52" s="43"/>
      <c r="D52" s="43"/>
      <c r="E52" s="43"/>
      <c r="F52" s="90"/>
      <c r="G52" s="90"/>
      <c r="H52" s="90"/>
      <c r="I52" s="45"/>
      <c r="J52" s="45"/>
      <c r="K52" s="45"/>
      <c r="L52" s="45"/>
      <c r="M52" s="45"/>
      <c r="N52" s="45"/>
      <c r="O52" s="45"/>
      <c r="P52" s="45"/>
      <c r="Q52" s="46" t="e">
        <f>AVERAGE(I52:P52)</f>
        <v>#DIV/0!</v>
      </c>
      <c r="R52" s="46" t="e">
        <f>STDEV(I52:P52)</f>
        <v>#DIV/0!</v>
      </c>
      <c r="S52" s="47">
        <f>MIN(I52:P52)</f>
        <v>0</v>
      </c>
      <c r="T52" s="48">
        <f>MAX(I52:P52)</f>
        <v>0</v>
      </c>
      <c r="U52" s="49">
        <f t="shared" si="4"/>
        <v>0</v>
      </c>
      <c r="V52" s="49" t="str">
        <f t="shared" si="3"/>
        <v> </v>
      </c>
      <c r="W52" s="49">
        <f>FREQUENCY(I52:P52,F52-H52-0.000001)</f>
        <v>0</v>
      </c>
      <c r="X52" s="49">
        <f>(FREQUENCY(I52:P52,F52+G52))-W52</f>
        <v>0</v>
      </c>
      <c r="Y52" s="49">
        <f>(FREQUENCY(I52:P52,T52))-X52-W52</f>
        <v>0</v>
      </c>
      <c r="Z52" s="49" t="str">
        <f t="shared" si="2"/>
        <v> </v>
      </c>
      <c r="AA52" s="61" t="e">
        <f>(G52+H52)/(6*R52)</f>
        <v>#DIV/0!</v>
      </c>
      <c r="AB52" s="61" t="e">
        <f>IF((ABS(F52)+G52-ABS(Q52))/R52/3&lt;((ABS(Q52)-(ABS(F52)-H52))/R52/3),(ABS(F52)+G52-ABS(Q52))/R52/3,(ABS(Q52)-(ABS(F52)-H52))/R52/3)</f>
        <v>#DIV/0!</v>
      </c>
      <c r="AC52" s="61" t="e">
        <f>((ABS(F52)+G52)-(ABS(F52)-H52))/(6*STDEV(I52:P52))</f>
        <v>#DIV/0!</v>
      </c>
      <c r="AD52" s="61" t="e">
        <f>(((ABS(Q52)-(ABS(F52)-H52))/(3*R52)))</f>
        <v>#DIV/0!</v>
      </c>
      <c r="AE52" s="61" t="e">
        <f>((ABS(F52)+G52)-ABS(Q52))/(3*R52)</f>
        <v>#DIV/0!</v>
      </c>
      <c r="AF52" s="61" t="e">
        <f>IF(H52=0,AE52,MIN(AD52:AE52))</f>
        <v>#DIV/0!</v>
      </c>
      <c r="AG52" s="44" t="str">
        <f t="shared" si="5"/>
        <v> </v>
      </c>
      <c r="AH52" s="126"/>
      <c r="AI52" s="8"/>
      <c r="AJ52" s="9"/>
      <c r="AK52" s="9"/>
      <c r="AL52" s="28"/>
      <c r="AM52" s="21"/>
      <c r="AN52" s="21"/>
      <c r="AO52" s="22"/>
      <c r="AP52" s="25"/>
      <c r="AQ52" s="10"/>
    </row>
    <row r="53" spans="1:43" ht="19.5" customHeight="1">
      <c r="A53" s="43"/>
      <c r="B53" s="43"/>
      <c r="C53" s="43"/>
      <c r="D53" s="43"/>
      <c r="E53" s="43"/>
      <c r="F53" s="90"/>
      <c r="G53" s="90"/>
      <c r="H53" s="90"/>
      <c r="I53" s="45"/>
      <c r="J53" s="45"/>
      <c r="K53" s="45"/>
      <c r="L53" s="45"/>
      <c r="M53" s="45"/>
      <c r="N53" s="45"/>
      <c r="O53" s="45"/>
      <c r="P53" s="45"/>
      <c r="Q53" s="46" t="e">
        <f>AVERAGE(I53:P53)</f>
        <v>#DIV/0!</v>
      </c>
      <c r="R53" s="46" t="e">
        <f>STDEV(I53:P53)</f>
        <v>#DIV/0!</v>
      </c>
      <c r="S53" s="47">
        <f>MIN(I53:P53)</f>
        <v>0</v>
      </c>
      <c r="T53" s="48">
        <f>MAX(I53:P53)</f>
        <v>0</v>
      </c>
      <c r="U53" s="49">
        <f t="shared" si="4"/>
        <v>0</v>
      </c>
      <c r="V53" s="49" t="str">
        <f t="shared" si="3"/>
        <v> </v>
      </c>
      <c r="W53" s="49">
        <f>FREQUENCY(I53:P53,F53-H53-0.000001)</f>
        <v>0</v>
      </c>
      <c r="X53" s="49">
        <f>(FREQUENCY(I53:P53,F53+G53))-W53</f>
        <v>0</v>
      </c>
      <c r="Y53" s="49">
        <f>(FREQUENCY(I53:P53,T53))-X53-W53</f>
        <v>0</v>
      </c>
      <c r="Z53" s="49" t="str">
        <f t="shared" si="2"/>
        <v> </v>
      </c>
      <c r="AA53" s="61" t="e">
        <f>(G53+H53)/(6*R53)</f>
        <v>#DIV/0!</v>
      </c>
      <c r="AB53" s="61" t="e">
        <f>IF((ABS(F53)+G53-ABS(Q53))/R53/3&lt;((ABS(Q53)-(ABS(F53)-H53))/R53/3),(ABS(F53)+G53-ABS(Q53))/R53/3,(ABS(Q53)-(ABS(F53)-H53))/R53/3)</f>
        <v>#DIV/0!</v>
      </c>
      <c r="AC53" s="61" t="e">
        <f>((ABS(F53)+G53)-(ABS(F53)-H53))/(6*STDEV(I53:P53))</f>
        <v>#DIV/0!</v>
      </c>
      <c r="AD53" s="61" t="e">
        <f>(((ABS(Q53)-(ABS(F53)-H53))/(3*R53)))</f>
        <v>#DIV/0!</v>
      </c>
      <c r="AE53" s="61" t="e">
        <f>((ABS(F53)+G53)-ABS(Q53))/(3*R53)</f>
        <v>#DIV/0!</v>
      </c>
      <c r="AF53" s="61" t="e">
        <f>IF(H53=0,AE53,MIN(AD53:AE53))</f>
        <v>#DIV/0!</v>
      </c>
      <c r="AG53" s="44" t="str">
        <f t="shared" si="5"/>
        <v> </v>
      </c>
      <c r="AH53" s="126"/>
      <c r="AI53" s="8"/>
      <c r="AJ53" s="9"/>
      <c r="AK53" s="9"/>
      <c r="AL53" s="28"/>
      <c r="AM53" s="21"/>
      <c r="AN53" s="21"/>
      <c r="AO53" s="22"/>
      <c r="AP53" s="25"/>
      <c r="AQ53" s="10"/>
    </row>
    <row r="54" spans="1:43" ht="19.5" customHeight="1">
      <c r="A54" s="43"/>
      <c r="B54" s="43"/>
      <c r="C54" s="43"/>
      <c r="D54" s="43"/>
      <c r="E54" s="43"/>
      <c r="F54" s="90"/>
      <c r="G54" s="90"/>
      <c r="H54" s="90"/>
      <c r="I54" s="45"/>
      <c r="J54" s="45"/>
      <c r="K54" s="45"/>
      <c r="L54" s="45"/>
      <c r="M54" s="45"/>
      <c r="N54" s="45"/>
      <c r="O54" s="45"/>
      <c r="P54" s="45"/>
      <c r="Q54" s="46" t="e">
        <f>AVERAGE(I54:P54)</f>
        <v>#DIV/0!</v>
      </c>
      <c r="R54" s="46" t="e">
        <f>STDEV(I54:P54)</f>
        <v>#DIV/0!</v>
      </c>
      <c r="S54" s="47">
        <f>MIN(I54:P54)</f>
        <v>0</v>
      </c>
      <c r="T54" s="48">
        <f>MAX(I54:P54)</f>
        <v>0</v>
      </c>
      <c r="U54" s="49">
        <f t="shared" si="4"/>
        <v>0</v>
      </c>
      <c r="V54" s="49" t="str">
        <f t="shared" si="3"/>
        <v> </v>
      </c>
      <c r="W54" s="49">
        <f>FREQUENCY(I54:P54,F54-H54-0.000001)</f>
        <v>0</v>
      </c>
      <c r="X54" s="49">
        <f>(FREQUENCY(I54:P54,F54+G54))-W54</f>
        <v>0</v>
      </c>
      <c r="Y54" s="49">
        <f>(FREQUENCY(I54:P54,T54))-X54-W54</f>
        <v>0</v>
      </c>
      <c r="Z54" s="49" t="str">
        <f t="shared" si="2"/>
        <v> </v>
      </c>
      <c r="AA54" s="61" t="e">
        <f>(G54+H54)/(6*R54)</f>
        <v>#DIV/0!</v>
      </c>
      <c r="AB54" s="61" t="e">
        <f>IF((ABS(F54)+G54-ABS(Q54))/R54/3&lt;((ABS(Q54)-(ABS(F54)-H54))/R54/3),(ABS(F54)+G54-ABS(Q54))/R54/3,(ABS(Q54)-(ABS(F54)-H54))/R54/3)</f>
        <v>#DIV/0!</v>
      </c>
      <c r="AC54" s="61" t="e">
        <f>((ABS(F54)+G54)-(ABS(F54)-H54))/(6*STDEV(I54:P54))</f>
        <v>#DIV/0!</v>
      </c>
      <c r="AD54" s="61" t="e">
        <f>(((ABS(Q54)-(ABS(F54)-H54))/(3*R54)))</f>
        <v>#DIV/0!</v>
      </c>
      <c r="AE54" s="61" t="e">
        <f>((ABS(F54)+G54)-ABS(Q54))/(3*R54)</f>
        <v>#DIV/0!</v>
      </c>
      <c r="AF54" s="61" t="e">
        <f>IF(H54=0,AE54,MIN(AD54:AE54))</f>
        <v>#DIV/0!</v>
      </c>
      <c r="AG54" s="44" t="str">
        <f t="shared" si="5"/>
        <v> </v>
      </c>
      <c r="AH54" s="126"/>
      <c r="AI54" s="8"/>
      <c r="AJ54" s="9"/>
      <c r="AK54" s="9"/>
      <c r="AL54" s="28"/>
      <c r="AM54" s="21"/>
      <c r="AN54" s="21"/>
      <c r="AO54" s="22"/>
      <c r="AP54" s="25"/>
      <c r="AQ54" s="10"/>
    </row>
    <row r="55" spans="1:43" ht="19.5" customHeight="1">
      <c r="A55" s="43"/>
      <c r="B55" s="43"/>
      <c r="C55" s="43"/>
      <c r="D55" s="43"/>
      <c r="E55" s="43"/>
      <c r="F55" s="90"/>
      <c r="G55" s="90"/>
      <c r="H55" s="90"/>
      <c r="I55" s="45"/>
      <c r="J55" s="45"/>
      <c r="K55" s="45"/>
      <c r="L55" s="45"/>
      <c r="M55" s="45"/>
      <c r="N55" s="45"/>
      <c r="O55" s="45"/>
      <c r="P55" s="45"/>
      <c r="Q55" s="46" t="e">
        <f>AVERAGE(I55:P55)</f>
        <v>#DIV/0!</v>
      </c>
      <c r="R55" s="46" t="e">
        <f>STDEV(I55:P55)</f>
        <v>#DIV/0!</v>
      </c>
      <c r="S55" s="47">
        <f>MIN(I55:P55)</f>
        <v>0</v>
      </c>
      <c r="T55" s="48">
        <f>MAX(I55:P55)</f>
        <v>0</v>
      </c>
      <c r="U55" s="49">
        <f t="shared" si="4"/>
        <v>0</v>
      </c>
      <c r="V55" s="49" t="str">
        <f t="shared" si="3"/>
        <v> </v>
      </c>
      <c r="W55" s="49">
        <f>FREQUENCY(I55:P55,F55-H55-0.000001)</f>
        <v>0</v>
      </c>
      <c r="X55" s="49">
        <f>(FREQUENCY(I55:P55,F55+G55))-W55</f>
        <v>0</v>
      </c>
      <c r="Y55" s="49">
        <f>(FREQUENCY(I55:P55,T55))-X55-W55</f>
        <v>0</v>
      </c>
      <c r="Z55" s="49" t="str">
        <f t="shared" si="2"/>
        <v> </v>
      </c>
      <c r="AA55" s="61" t="e">
        <f>(G55+H55)/(6*R55)</f>
        <v>#DIV/0!</v>
      </c>
      <c r="AB55" s="61" t="e">
        <f>IF((ABS(F55)+G55-ABS(Q55))/R55/3&lt;((ABS(Q55)-(ABS(F55)-H55))/R55/3),(ABS(F55)+G55-ABS(Q55))/R55/3,(ABS(Q55)-(ABS(F55)-H55))/R55/3)</f>
        <v>#DIV/0!</v>
      </c>
      <c r="AC55" s="61" t="e">
        <f>((ABS(F55)+G55)-(ABS(F55)-H55))/(6*STDEV(I55:P55))</f>
        <v>#DIV/0!</v>
      </c>
      <c r="AD55" s="61" t="e">
        <f>(((ABS(Q55)-(ABS(F55)-H55))/(3*R55)))</f>
        <v>#DIV/0!</v>
      </c>
      <c r="AE55" s="61" t="e">
        <f>((ABS(F55)+G55)-ABS(Q55))/(3*R55)</f>
        <v>#DIV/0!</v>
      </c>
      <c r="AF55" s="61" t="e">
        <f>IF(H55=0,AE55,MIN(AD55:AE55))</f>
        <v>#DIV/0!</v>
      </c>
      <c r="AG55" s="44" t="str">
        <f t="shared" si="5"/>
        <v> </v>
      </c>
      <c r="AH55" s="126"/>
      <c r="AI55" s="8"/>
      <c r="AJ55" s="9"/>
      <c r="AK55" s="9"/>
      <c r="AL55" s="28"/>
      <c r="AM55" s="21"/>
      <c r="AN55" s="21"/>
      <c r="AO55" s="22"/>
      <c r="AP55" s="25"/>
      <c r="AQ55" s="10"/>
    </row>
    <row r="56" spans="1:43" ht="19.5" customHeight="1">
      <c r="A56" s="43"/>
      <c r="B56" s="43"/>
      <c r="C56" s="43"/>
      <c r="D56" s="43"/>
      <c r="E56" s="43"/>
      <c r="F56" s="90"/>
      <c r="G56" s="90"/>
      <c r="H56" s="90"/>
      <c r="I56" s="45"/>
      <c r="J56" s="45"/>
      <c r="K56" s="45"/>
      <c r="L56" s="45"/>
      <c r="M56" s="45"/>
      <c r="N56" s="45"/>
      <c r="O56" s="45"/>
      <c r="P56" s="45"/>
      <c r="Q56" s="46" t="e">
        <f>AVERAGE(I56:P56)</f>
        <v>#DIV/0!</v>
      </c>
      <c r="R56" s="46" t="e">
        <f>STDEV(I56:P56)</f>
        <v>#DIV/0!</v>
      </c>
      <c r="S56" s="47">
        <f>MIN(I56:P56)</f>
        <v>0</v>
      </c>
      <c r="T56" s="48">
        <f>MAX(I56:P56)</f>
        <v>0</v>
      </c>
      <c r="U56" s="49">
        <f t="shared" si="4"/>
        <v>0</v>
      </c>
      <c r="V56" s="49" t="str">
        <f t="shared" si="3"/>
        <v> </v>
      </c>
      <c r="W56" s="49">
        <f>FREQUENCY(I56:P56,F56-H56-0.000001)</f>
        <v>0</v>
      </c>
      <c r="X56" s="49">
        <f>(FREQUENCY(I56:P56,F56+G56))-W56</f>
        <v>0</v>
      </c>
      <c r="Y56" s="49">
        <f>(FREQUENCY(I56:P56,T56))-X56-W56</f>
        <v>0</v>
      </c>
      <c r="Z56" s="49" t="str">
        <f t="shared" si="2"/>
        <v> </v>
      </c>
      <c r="AA56" s="61" t="e">
        <f>(G56+H56)/(6*R56)</f>
        <v>#DIV/0!</v>
      </c>
      <c r="AB56" s="61" t="e">
        <f>IF((ABS(F56)+G56-ABS(Q56))/R56/3&lt;((ABS(Q56)-(ABS(F56)-H56))/R56/3),(ABS(F56)+G56-ABS(Q56))/R56/3,(ABS(Q56)-(ABS(F56)-H56))/R56/3)</f>
        <v>#DIV/0!</v>
      </c>
      <c r="AC56" s="61" t="e">
        <f>((ABS(F56)+G56)-(ABS(F56)-H56))/(6*STDEV(I56:P56))</f>
        <v>#DIV/0!</v>
      </c>
      <c r="AD56" s="61" t="e">
        <f>(((ABS(Q56)-(ABS(F56)-H56))/(3*R56)))</f>
        <v>#DIV/0!</v>
      </c>
      <c r="AE56" s="61" t="e">
        <f>((ABS(F56)+G56)-ABS(Q56))/(3*R56)</f>
        <v>#DIV/0!</v>
      </c>
      <c r="AF56" s="61" t="e">
        <f>IF(H56=0,AE56,MIN(AD56:AE56))</f>
        <v>#DIV/0!</v>
      </c>
      <c r="AG56" s="44" t="str">
        <f t="shared" si="5"/>
        <v> </v>
      </c>
      <c r="AH56" s="126"/>
      <c r="AI56" s="8"/>
      <c r="AJ56" s="9"/>
      <c r="AK56" s="9"/>
      <c r="AL56" s="28"/>
      <c r="AM56" s="21"/>
      <c r="AN56" s="21"/>
      <c r="AO56" s="22"/>
      <c r="AP56" s="25"/>
      <c r="AQ56" s="10"/>
    </row>
    <row r="57" spans="1:43" ht="19.5" customHeight="1">
      <c r="A57" s="43"/>
      <c r="B57" s="43"/>
      <c r="C57" s="43"/>
      <c r="D57" s="43"/>
      <c r="E57" s="43"/>
      <c r="F57" s="90"/>
      <c r="G57" s="90"/>
      <c r="H57" s="90"/>
      <c r="I57" s="45"/>
      <c r="J57" s="45"/>
      <c r="K57" s="45"/>
      <c r="L57" s="45"/>
      <c r="M57" s="45"/>
      <c r="N57" s="45"/>
      <c r="O57" s="45"/>
      <c r="P57" s="45"/>
      <c r="Q57" s="46" t="e">
        <f>AVERAGE(I57:P57)</f>
        <v>#DIV/0!</v>
      </c>
      <c r="R57" s="46" t="e">
        <f>STDEV(I57:P57)</f>
        <v>#DIV/0!</v>
      </c>
      <c r="S57" s="47">
        <f>MIN(I57:P57)</f>
        <v>0</v>
      </c>
      <c r="T57" s="48">
        <f>MAX(I57:P57)</f>
        <v>0</v>
      </c>
      <c r="U57" s="49">
        <f t="shared" si="4"/>
        <v>0</v>
      </c>
      <c r="V57" s="49" t="str">
        <f t="shared" si="3"/>
        <v> </v>
      </c>
      <c r="W57" s="49">
        <f>FREQUENCY(I57:P57,F57-H57-0.000001)</f>
        <v>0</v>
      </c>
      <c r="X57" s="49">
        <f>(FREQUENCY(I57:P57,F57+G57))-W57</f>
        <v>0</v>
      </c>
      <c r="Y57" s="49">
        <f>(FREQUENCY(I57:P57,T57))-X57-W57</f>
        <v>0</v>
      </c>
      <c r="Z57" s="49" t="str">
        <f t="shared" si="2"/>
        <v> </v>
      </c>
      <c r="AA57" s="61" t="e">
        <f>(G57+H57)/(6*R57)</f>
        <v>#DIV/0!</v>
      </c>
      <c r="AB57" s="61" t="e">
        <f>IF((ABS(F57)+G57-ABS(Q57))/R57/3&lt;((ABS(Q57)-(ABS(F57)-H57))/R57/3),(ABS(F57)+G57-ABS(Q57))/R57/3,(ABS(Q57)-(ABS(F57)-H57))/R57/3)</f>
        <v>#DIV/0!</v>
      </c>
      <c r="AC57" s="61" t="e">
        <f>((ABS(F57)+G57)-(ABS(F57)-H57))/(6*STDEV(I57:P57))</f>
        <v>#DIV/0!</v>
      </c>
      <c r="AD57" s="61" t="e">
        <f>(((ABS(Q57)-(ABS(F57)-H57))/(3*R57)))</f>
        <v>#DIV/0!</v>
      </c>
      <c r="AE57" s="61" t="e">
        <f>((ABS(F57)+G57)-ABS(Q57))/(3*R57)</f>
        <v>#DIV/0!</v>
      </c>
      <c r="AF57" s="61" t="e">
        <f>IF(H57=0,AE57,MIN(AD57:AE57))</f>
        <v>#DIV/0!</v>
      </c>
      <c r="AG57" s="44" t="str">
        <f t="shared" si="5"/>
        <v> </v>
      </c>
      <c r="AH57" s="126"/>
      <c r="AI57" s="8"/>
      <c r="AJ57" s="9"/>
      <c r="AK57" s="9"/>
      <c r="AL57" s="28"/>
      <c r="AM57" s="21"/>
      <c r="AN57" s="21"/>
      <c r="AO57" s="22"/>
      <c r="AP57" s="25"/>
      <c r="AQ57" s="10"/>
    </row>
    <row r="58" spans="1:43" ht="19.5" customHeight="1">
      <c r="A58" s="43"/>
      <c r="B58" s="43"/>
      <c r="C58" s="43"/>
      <c r="D58" s="43"/>
      <c r="E58" s="43"/>
      <c r="F58" s="90"/>
      <c r="G58" s="90"/>
      <c r="H58" s="90"/>
      <c r="I58" s="45"/>
      <c r="J58" s="45"/>
      <c r="K58" s="45"/>
      <c r="L58" s="45"/>
      <c r="M58" s="45"/>
      <c r="N58" s="45"/>
      <c r="O58" s="45"/>
      <c r="P58" s="45"/>
      <c r="Q58" s="46" t="e">
        <f>AVERAGE(I58:P58)</f>
        <v>#DIV/0!</v>
      </c>
      <c r="R58" s="46" t="e">
        <f>STDEV(I58:P58)</f>
        <v>#DIV/0!</v>
      </c>
      <c r="S58" s="47">
        <f>MIN(I58:P58)</f>
        <v>0</v>
      </c>
      <c r="T58" s="48">
        <f>MAX(I58:P58)</f>
        <v>0</v>
      </c>
      <c r="U58" s="49">
        <f t="shared" si="4"/>
        <v>0</v>
      </c>
      <c r="V58" s="49" t="str">
        <f t="shared" si="3"/>
        <v> </v>
      </c>
      <c r="W58" s="49">
        <f>FREQUENCY(I58:P58,F58-H58-0.000001)</f>
        <v>0</v>
      </c>
      <c r="X58" s="49">
        <f>(FREQUENCY(I58:P58,F58+G58))-W58</f>
        <v>0</v>
      </c>
      <c r="Y58" s="49">
        <f>(FREQUENCY(I58:P58,T58))-X58-W58</f>
        <v>0</v>
      </c>
      <c r="Z58" s="49" t="str">
        <f t="shared" si="2"/>
        <v> </v>
      </c>
      <c r="AA58" s="61" t="e">
        <f>(G58+H58)/(6*R58)</f>
        <v>#DIV/0!</v>
      </c>
      <c r="AB58" s="61" t="e">
        <f>IF((ABS(F58)+G58-ABS(Q58))/R58/3&lt;((ABS(Q58)-(ABS(F58)-H58))/R58/3),(ABS(F58)+G58-ABS(Q58))/R58/3,(ABS(Q58)-(ABS(F58)-H58))/R58/3)</f>
        <v>#DIV/0!</v>
      </c>
      <c r="AC58" s="61" t="e">
        <f>((ABS(F58)+G58)-(ABS(F58)-H58))/(6*STDEV(I58:P58))</f>
        <v>#DIV/0!</v>
      </c>
      <c r="AD58" s="61" t="e">
        <f>(((ABS(Q58)-(ABS(F58)-H58))/(3*R58)))</f>
        <v>#DIV/0!</v>
      </c>
      <c r="AE58" s="61" t="e">
        <f>((ABS(F58)+G58)-ABS(Q58))/(3*R58)</f>
        <v>#DIV/0!</v>
      </c>
      <c r="AF58" s="61" t="e">
        <f>IF(H58=0,AE58,MIN(AD58:AE58))</f>
        <v>#DIV/0!</v>
      </c>
      <c r="AG58" s="44" t="str">
        <f t="shared" si="5"/>
        <v> </v>
      </c>
      <c r="AH58" s="126"/>
      <c r="AI58" s="8"/>
      <c r="AJ58" s="9"/>
      <c r="AK58" s="9"/>
      <c r="AL58" s="28"/>
      <c r="AM58" s="21"/>
      <c r="AN58" s="21"/>
      <c r="AO58" s="22"/>
      <c r="AP58" s="25"/>
      <c r="AQ58" s="10"/>
    </row>
    <row r="59" spans="1:43" ht="19.5" customHeight="1">
      <c r="A59" s="43"/>
      <c r="B59" s="43"/>
      <c r="C59" s="43"/>
      <c r="D59" s="43"/>
      <c r="E59" s="43"/>
      <c r="F59" s="90"/>
      <c r="G59" s="90"/>
      <c r="H59" s="90"/>
      <c r="I59" s="45"/>
      <c r="J59" s="45"/>
      <c r="K59" s="45"/>
      <c r="L59" s="45"/>
      <c r="M59" s="45"/>
      <c r="N59" s="45"/>
      <c r="O59" s="45"/>
      <c r="P59" s="45"/>
      <c r="Q59" s="46" t="e">
        <f>AVERAGE(I59:P59)</f>
        <v>#DIV/0!</v>
      </c>
      <c r="R59" s="46" t="e">
        <f>STDEV(I59:P59)</f>
        <v>#DIV/0!</v>
      </c>
      <c r="S59" s="47">
        <f>MIN(I59:P59)</f>
        <v>0</v>
      </c>
      <c r="T59" s="48">
        <f>MAX(I59:P59)</f>
        <v>0</v>
      </c>
      <c r="U59" s="49">
        <f t="shared" si="4"/>
        <v>0</v>
      </c>
      <c r="V59" s="49" t="str">
        <f t="shared" si="3"/>
        <v> </v>
      </c>
      <c r="W59" s="49">
        <f>FREQUENCY(I59:P59,F59-H59-0.000001)</f>
        <v>0</v>
      </c>
      <c r="X59" s="49">
        <f>(FREQUENCY(I59:P59,F59+G59))-W59</f>
        <v>0</v>
      </c>
      <c r="Y59" s="49">
        <f>(FREQUENCY(I59:P59,T59))-X59-W59</f>
        <v>0</v>
      </c>
      <c r="Z59" s="49" t="str">
        <f t="shared" si="2"/>
        <v> </v>
      </c>
      <c r="AA59" s="61" t="e">
        <f>(G59+H59)/(6*R59)</f>
        <v>#DIV/0!</v>
      </c>
      <c r="AB59" s="61" t="e">
        <f>IF((ABS(F59)+G59-ABS(Q59))/R59/3&lt;((ABS(Q59)-(ABS(F59)-H59))/R59/3),(ABS(F59)+G59-ABS(Q59))/R59/3,(ABS(Q59)-(ABS(F59)-H59))/R59/3)</f>
        <v>#DIV/0!</v>
      </c>
      <c r="AC59" s="61" t="e">
        <f>((ABS(F59)+G59)-(ABS(F59)-H59))/(6*STDEV(I59:P59))</f>
        <v>#DIV/0!</v>
      </c>
      <c r="AD59" s="61" t="e">
        <f>(((ABS(Q59)-(ABS(F59)-H59))/(3*R59)))</f>
        <v>#DIV/0!</v>
      </c>
      <c r="AE59" s="61" t="e">
        <f>((ABS(F59)+G59)-ABS(Q59))/(3*R59)</f>
        <v>#DIV/0!</v>
      </c>
      <c r="AF59" s="61" t="e">
        <f>IF(H59=0,AE59,MIN(AD59:AE59))</f>
        <v>#DIV/0!</v>
      </c>
      <c r="AG59" s="44" t="str">
        <f t="shared" si="5"/>
        <v> </v>
      </c>
      <c r="AH59" s="126"/>
      <c r="AI59" s="8"/>
      <c r="AJ59" s="9"/>
      <c r="AK59" s="9"/>
      <c r="AL59" s="28"/>
      <c r="AM59" s="21"/>
      <c r="AN59" s="21"/>
      <c r="AO59" s="22"/>
      <c r="AP59" s="25"/>
      <c r="AQ59" s="10"/>
    </row>
    <row r="60" spans="1:43" ht="19.5" customHeight="1">
      <c r="A60" s="43"/>
      <c r="B60" s="43"/>
      <c r="C60" s="43"/>
      <c r="D60" s="43"/>
      <c r="E60" s="43"/>
      <c r="F60" s="90"/>
      <c r="G60" s="90"/>
      <c r="H60" s="90"/>
      <c r="I60" s="45"/>
      <c r="J60" s="45"/>
      <c r="K60" s="45"/>
      <c r="L60" s="45"/>
      <c r="M60" s="45"/>
      <c r="N60" s="45"/>
      <c r="O60" s="45"/>
      <c r="P60" s="45"/>
      <c r="Q60" s="46" t="e">
        <f>AVERAGE(I60:P60)</f>
        <v>#DIV/0!</v>
      </c>
      <c r="R60" s="46" t="e">
        <f>STDEV(I60:P60)</f>
        <v>#DIV/0!</v>
      </c>
      <c r="S60" s="47">
        <f>MIN(I60:P60)</f>
        <v>0</v>
      </c>
      <c r="T60" s="48">
        <f>MAX(I60:P60)</f>
        <v>0</v>
      </c>
      <c r="U60" s="49">
        <f t="shared" si="4"/>
        <v>0</v>
      </c>
      <c r="V60" s="49" t="str">
        <f t="shared" si="3"/>
        <v> </v>
      </c>
      <c r="W60" s="49">
        <f>FREQUENCY(I60:P60,F60-H60-0.000001)</f>
        <v>0</v>
      </c>
      <c r="X60" s="49">
        <f>(FREQUENCY(I60:P60,F60+G60))-W60</f>
        <v>0</v>
      </c>
      <c r="Y60" s="49">
        <f>(FREQUENCY(I60:P60,T60))-X60-W60</f>
        <v>0</v>
      </c>
      <c r="Z60" s="49" t="str">
        <f t="shared" si="2"/>
        <v> </v>
      </c>
      <c r="AA60" s="61" t="e">
        <f>(G60+H60)/(6*R60)</f>
        <v>#DIV/0!</v>
      </c>
      <c r="AB60" s="61" t="e">
        <f>IF((ABS(F60)+G60-ABS(Q60))/R60/3&lt;((ABS(Q60)-(ABS(F60)-H60))/R60/3),(ABS(F60)+G60-ABS(Q60))/R60/3,(ABS(Q60)-(ABS(F60)-H60))/R60/3)</f>
        <v>#DIV/0!</v>
      </c>
      <c r="AC60" s="61" t="e">
        <f>((ABS(F60)+G60)-(ABS(F60)-H60))/(6*STDEV(I60:P60))</f>
        <v>#DIV/0!</v>
      </c>
      <c r="AD60" s="61" t="e">
        <f>(((ABS(Q60)-(ABS(F60)-H60))/(3*R60)))</f>
        <v>#DIV/0!</v>
      </c>
      <c r="AE60" s="61" t="e">
        <f>((ABS(F60)+G60)-ABS(Q60))/(3*R60)</f>
        <v>#DIV/0!</v>
      </c>
      <c r="AF60" s="61" t="e">
        <f>IF(H60=0,AE60,MIN(AD60:AE60))</f>
        <v>#DIV/0!</v>
      </c>
      <c r="AG60" s="44" t="str">
        <f t="shared" si="5"/>
        <v> </v>
      </c>
      <c r="AH60" s="126"/>
      <c r="AI60" s="8"/>
      <c r="AJ60" s="9"/>
      <c r="AK60" s="9"/>
      <c r="AL60" s="28"/>
      <c r="AM60" s="21"/>
      <c r="AN60" s="21"/>
      <c r="AO60" s="22"/>
      <c r="AP60" s="25"/>
      <c r="AQ60" s="10"/>
    </row>
    <row r="61" spans="1:43" ht="19.5" customHeight="1">
      <c r="A61" s="43"/>
      <c r="B61" s="43"/>
      <c r="C61" s="43"/>
      <c r="D61" s="43"/>
      <c r="E61" s="43"/>
      <c r="F61" s="90"/>
      <c r="G61" s="90"/>
      <c r="H61" s="90"/>
      <c r="I61" s="45"/>
      <c r="J61" s="45"/>
      <c r="K61" s="45"/>
      <c r="L61" s="45"/>
      <c r="M61" s="45"/>
      <c r="N61" s="45"/>
      <c r="O61" s="45"/>
      <c r="P61" s="45"/>
      <c r="Q61" s="46" t="e">
        <f>AVERAGE(I61:P61)</f>
        <v>#DIV/0!</v>
      </c>
      <c r="R61" s="46" t="e">
        <f>STDEV(I61:P61)</f>
        <v>#DIV/0!</v>
      </c>
      <c r="S61" s="47">
        <f>MIN(I61:P61)</f>
        <v>0</v>
      </c>
      <c r="T61" s="48">
        <f>MAX(I61:P61)</f>
        <v>0</v>
      </c>
      <c r="U61" s="49">
        <f t="shared" si="4"/>
        <v>0</v>
      </c>
      <c r="V61" s="49" t="str">
        <f t="shared" si="3"/>
        <v> </v>
      </c>
      <c r="W61" s="49">
        <f>FREQUENCY(I61:P61,F61-H61-0.000001)</f>
        <v>0</v>
      </c>
      <c r="X61" s="49">
        <f>(FREQUENCY(I61:P61,F61+G61))-W61</f>
        <v>0</v>
      </c>
      <c r="Y61" s="49">
        <f>(FREQUENCY(I61:P61,T61))-X61-W61</f>
        <v>0</v>
      </c>
      <c r="Z61" s="49" t="str">
        <f t="shared" si="2"/>
        <v> </v>
      </c>
      <c r="AA61" s="61" t="e">
        <f>(G61+H61)/(6*R61)</f>
        <v>#DIV/0!</v>
      </c>
      <c r="AB61" s="61" t="e">
        <f>IF((ABS(F61)+G61-ABS(Q61))/R61/3&lt;((ABS(Q61)-(ABS(F61)-H61))/R61/3),(ABS(F61)+G61-ABS(Q61))/R61/3,(ABS(Q61)-(ABS(F61)-H61))/R61/3)</f>
        <v>#DIV/0!</v>
      </c>
      <c r="AC61" s="61" t="e">
        <f>((ABS(F61)+G61)-(ABS(F61)-H61))/(6*STDEV(I61:P61))</f>
        <v>#DIV/0!</v>
      </c>
      <c r="AD61" s="61" t="e">
        <f>(((ABS(Q61)-(ABS(F61)-H61))/(3*R61)))</f>
        <v>#DIV/0!</v>
      </c>
      <c r="AE61" s="61" t="e">
        <f>((ABS(F61)+G61)-ABS(Q61))/(3*R61)</f>
        <v>#DIV/0!</v>
      </c>
      <c r="AF61" s="61" t="e">
        <f>IF(H61=0,AE61,MIN(AD61:AE61))</f>
        <v>#DIV/0!</v>
      </c>
      <c r="AG61" s="44" t="str">
        <f t="shared" si="5"/>
        <v> </v>
      </c>
      <c r="AH61" s="126"/>
      <c r="AI61" s="8"/>
      <c r="AJ61" s="9"/>
      <c r="AK61" s="9"/>
      <c r="AL61" s="28"/>
      <c r="AM61" s="21"/>
      <c r="AN61" s="21"/>
      <c r="AO61" s="22"/>
      <c r="AP61" s="25"/>
      <c r="AQ61" s="10"/>
    </row>
    <row r="62" spans="1:43" ht="19.5" customHeight="1">
      <c r="A62" s="43"/>
      <c r="B62" s="43"/>
      <c r="C62" s="43"/>
      <c r="D62" s="43"/>
      <c r="E62" s="43"/>
      <c r="F62" s="90"/>
      <c r="G62" s="90"/>
      <c r="H62" s="90"/>
      <c r="I62" s="45"/>
      <c r="J62" s="45"/>
      <c r="K62" s="45"/>
      <c r="L62" s="45"/>
      <c r="M62" s="45"/>
      <c r="N62" s="45"/>
      <c r="O62" s="45"/>
      <c r="P62" s="45"/>
      <c r="Q62" s="46" t="e">
        <f>AVERAGE(I62:P62)</f>
        <v>#DIV/0!</v>
      </c>
      <c r="R62" s="46" t="e">
        <f>STDEV(I62:P62)</f>
        <v>#DIV/0!</v>
      </c>
      <c r="S62" s="47">
        <f>MIN(I62:P62)</f>
        <v>0</v>
      </c>
      <c r="T62" s="48">
        <f>MAX(I62:P62)</f>
        <v>0</v>
      </c>
      <c r="U62" s="49">
        <f t="shared" si="4"/>
        <v>0</v>
      </c>
      <c r="V62" s="49" t="str">
        <f t="shared" si="3"/>
        <v> </v>
      </c>
      <c r="W62" s="49">
        <f>FREQUENCY(I62:P62,F62-H62-0.000001)</f>
        <v>0</v>
      </c>
      <c r="X62" s="49">
        <f>(FREQUENCY(I62:P62,F62+G62))-W62</f>
        <v>0</v>
      </c>
      <c r="Y62" s="49">
        <f>(FREQUENCY(I62:P62,T62))-X62-W62</f>
        <v>0</v>
      </c>
      <c r="Z62" s="49" t="str">
        <f t="shared" si="2"/>
        <v> </v>
      </c>
      <c r="AA62" s="61" t="e">
        <f>(G62+H62)/(6*R62)</f>
        <v>#DIV/0!</v>
      </c>
      <c r="AB62" s="61" t="e">
        <f>IF((ABS(F62)+G62-ABS(Q62))/R62/3&lt;((ABS(Q62)-(ABS(F62)-H62))/R62/3),(ABS(F62)+G62-ABS(Q62))/R62/3,(ABS(Q62)-(ABS(F62)-H62))/R62/3)</f>
        <v>#DIV/0!</v>
      </c>
      <c r="AC62" s="61" t="e">
        <f>((ABS(F62)+G62)-(ABS(F62)-H62))/(6*STDEV(I62:P62))</f>
        <v>#DIV/0!</v>
      </c>
      <c r="AD62" s="61" t="e">
        <f>(((ABS(Q62)-(ABS(F62)-H62))/(3*R62)))</f>
        <v>#DIV/0!</v>
      </c>
      <c r="AE62" s="61" t="e">
        <f>((ABS(F62)+G62)-ABS(Q62))/(3*R62)</f>
        <v>#DIV/0!</v>
      </c>
      <c r="AF62" s="61" t="e">
        <f>IF(H62=0,AE62,MIN(AD62:AE62))</f>
        <v>#DIV/0!</v>
      </c>
      <c r="AG62" s="44" t="str">
        <f t="shared" si="5"/>
        <v> </v>
      </c>
      <c r="AH62" s="126"/>
      <c r="AI62" s="8"/>
      <c r="AJ62" s="9"/>
      <c r="AK62" s="9"/>
      <c r="AL62" s="28"/>
      <c r="AM62" s="21"/>
      <c r="AN62" s="21"/>
      <c r="AO62" s="22"/>
      <c r="AP62" s="25"/>
      <c r="AQ62" s="10"/>
    </row>
    <row r="63" spans="1:43" ht="19.5" customHeight="1">
      <c r="A63" s="43"/>
      <c r="B63" s="43"/>
      <c r="C63" s="43"/>
      <c r="D63" s="43"/>
      <c r="E63" s="43"/>
      <c r="F63" s="90"/>
      <c r="G63" s="90"/>
      <c r="H63" s="90"/>
      <c r="I63" s="45"/>
      <c r="J63" s="45"/>
      <c r="K63" s="45"/>
      <c r="L63" s="45"/>
      <c r="M63" s="45"/>
      <c r="N63" s="45"/>
      <c r="O63" s="45"/>
      <c r="P63" s="45"/>
      <c r="Q63" s="46" t="e">
        <f>AVERAGE(I63:P63)</f>
        <v>#DIV/0!</v>
      </c>
      <c r="R63" s="46" t="e">
        <f>STDEV(I63:P63)</f>
        <v>#DIV/0!</v>
      </c>
      <c r="S63" s="47">
        <f>MIN(I63:P63)</f>
        <v>0</v>
      </c>
      <c r="T63" s="48">
        <f>MAX(I63:P63)</f>
        <v>0</v>
      </c>
      <c r="U63" s="49">
        <f t="shared" si="4"/>
        <v>0</v>
      </c>
      <c r="V63" s="49" t="str">
        <f t="shared" si="3"/>
        <v> </v>
      </c>
      <c r="W63" s="49">
        <f>FREQUENCY(I63:P63,F63-H63-0.000001)</f>
        <v>0</v>
      </c>
      <c r="X63" s="49">
        <f>(FREQUENCY(I63:P63,F63+G63))-W63</f>
        <v>0</v>
      </c>
      <c r="Y63" s="49">
        <f>(FREQUENCY(I63:P63,T63))-X63-W63</f>
        <v>0</v>
      </c>
      <c r="Z63" s="49" t="str">
        <f t="shared" si="2"/>
        <v> </v>
      </c>
      <c r="AA63" s="61" t="e">
        <f>(G63+H63)/(6*R63)</f>
        <v>#DIV/0!</v>
      </c>
      <c r="AB63" s="61" t="e">
        <f>IF((ABS(F63)+G63-ABS(Q63))/R63/3&lt;((ABS(Q63)-(ABS(F63)-H63))/R63/3),(ABS(F63)+G63-ABS(Q63))/R63/3,(ABS(Q63)-(ABS(F63)-H63))/R63/3)</f>
        <v>#DIV/0!</v>
      </c>
      <c r="AC63" s="61" t="e">
        <f>((ABS(F63)+G63)-(ABS(F63)-H63))/(6*STDEV(I63:P63))</f>
        <v>#DIV/0!</v>
      </c>
      <c r="AD63" s="61" t="e">
        <f>(((ABS(Q63)-(ABS(F63)-H63))/(3*R63)))</f>
        <v>#DIV/0!</v>
      </c>
      <c r="AE63" s="61" t="e">
        <f>((ABS(F63)+G63)-ABS(Q63))/(3*R63)</f>
        <v>#DIV/0!</v>
      </c>
      <c r="AF63" s="61" t="e">
        <f>IF(H63=0,AE63,MIN(AD63:AE63))</f>
        <v>#DIV/0!</v>
      </c>
      <c r="AG63" s="44" t="str">
        <f t="shared" si="5"/>
        <v> </v>
      </c>
      <c r="AH63" s="126"/>
      <c r="AI63" s="8"/>
      <c r="AJ63" s="9"/>
      <c r="AK63" s="9"/>
      <c r="AL63" s="28"/>
      <c r="AM63" s="21"/>
      <c r="AN63" s="21"/>
      <c r="AO63" s="22"/>
      <c r="AP63" s="25"/>
      <c r="AQ63" s="10"/>
    </row>
    <row r="64" spans="1:43" ht="19.5" customHeight="1">
      <c r="A64" s="43"/>
      <c r="B64" s="43"/>
      <c r="C64" s="43"/>
      <c r="D64" s="43"/>
      <c r="E64" s="43"/>
      <c r="F64" s="90"/>
      <c r="G64" s="90"/>
      <c r="H64" s="90"/>
      <c r="I64" s="45"/>
      <c r="J64" s="45"/>
      <c r="K64" s="45"/>
      <c r="L64" s="45"/>
      <c r="M64" s="45"/>
      <c r="N64" s="45"/>
      <c r="O64" s="45"/>
      <c r="P64" s="45"/>
      <c r="Q64" s="46" t="e">
        <f>AVERAGE(I64:P64)</f>
        <v>#DIV/0!</v>
      </c>
      <c r="R64" s="46" t="e">
        <f>STDEV(I64:P64)</f>
        <v>#DIV/0!</v>
      </c>
      <c r="S64" s="47">
        <f>MIN(I64:P64)</f>
        <v>0</v>
      </c>
      <c r="T64" s="48">
        <f>MAX(I64:P64)</f>
        <v>0</v>
      </c>
      <c r="U64" s="49">
        <f t="shared" si="4"/>
        <v>0</v>
      </c>
      <c r="V64" s="49" t="str">
        <f t="shared" si="3"/>
        <v> </v>
      </c>
      <c r="W64" s="49">
        <f>FREQUENCY(I64:P64,F64-H64-0.000001)</f>
        <v>0</v>
      </c>
      <c r="X64" s="49">
        <f>(FREQUENCY(I64:P64,F64+G64))-W64</f>
        <v>0</v>
      </c>
      <c r="Y64" s="49">
        <f>(FREQUENCY(I64:P64,T64))-X64-W64</f>
        <v>0</v>
      </c>
      <c r="Z64" s="49" t="str">
        <f t="shared" si="2"/>
        <v> </v>
      </c>
      <c r="AA64" s="61" t="e">
        <f>(G64+H64)/(6*R64)</f>
        <v>#DIV/0!</v>
      </c>
      <c r="AB64" s="61" t="e">
        <f>IF((ABS(F64)+G64-ABS(Q64))/R64/3&lt;((ABS(Q64)-(ABS(F64)-H64))/R64/3),(ABS(F64)+G64-ABS(Q64))/R64/3,(ABS(Q64)-(ABS(F64)-H64))/R64/3)</f>
        <v>#DIV/0!</v>
      </c>
      <c r="AC64" s="61" t="e">
        <f>((ABS(F64)+G64)-(ABS(F64)-H64))/(6*STDEV(I64:P64))</f>
        <v>#DIV/0!</v>
      </c>
      <c r="AD64" s="61" t="e">
        <f>(((ABS(Q64)-(ABS(F64)-H64))/(3*R64)))</f>
        <v>#DIV/0!</v>
      </c>
      <c r="AE64" s="61" t="e">
        <f>((ABS(F64)+G64)-ABS(Q64))/(3*R64)</f>
        <v>#DIV/0!</v>
      </c>
      <c r="AF64" s="61" t="e">
        <f>IF(H64=0,AE64,MIN(AD64:AE64))</f>
        <v>#DIV/0!</v>
      </c>
      <c r="AG64" s="44" t="str">
        <f t="shared" si="5"/>
        <v> </v>
      </c>
      <c r="AH64" s="126"/>
      <c r="AI64" s="8"/>
      <c r="AJ64" s="9"/>
      <c r="AK64" s="9"/>
      <c r="AL64" s="28"/>
      <c r="AM64" s="21"/>
      <c r="AN64" s="21"/>
      <c r="AO64" s="22"/>
      <c r="AP64" s="25"/>
      <c r="AQ64" s="10"/>
    </row>
    <row r="65" spans="1:43" ht="19.5" customHeight="1">
      <c r="A65" s="43"/>
      <c r="B65" s="43"/>
      <c r="C65" s="43"/>
      <c r="D65" s="43"/>
      <c r="E65" s="43"/>
      <c r="F65" s="90"/>
      <c r="G65" s="90"/>
      <c r="H65" s="90"/>
      <c r="I65" s="45"/>
      <c r="J65" s="45"/>
      <c r="K65" s="45"/>
      <c r="L65" s="45"/>
      <c r="M65" s="45"/>
      <c r="N65" s="45"/>
      <c r="O65" s="45"/>
      <c r="P65" s="45"/>
      <c r="Q65" s="46" t="e">
        <f>AVERAGE(I65:P65)</f>
        <v>#DIV/0!</v>
      </c>
      <c r="R65" s="46" t="e">
        <f>STDEV(I65:P65)</f>
        <v>#DIV/0!</v>
      </c>
      <c r="S65" s="47">
        <f>MIN(I65:P65)</f>
        <v>0</v>
      </c>
      <c r="T65" s="48">
        <f>MAX(I65:P65)</f>
        <v>0</v>
      </c>
      <c r="U65" s="49">
        <f t="shared" si="4"/>
        <v>0</v>
      </c>
      <c r="V65" s="49" t="str">
        <f t="shared" si="3"/>
        <v> </v>
      </c>
      <c r="W65" s="49">
        <f>FREQUENCY(I65:P65,F65-H65-0.000001)</f>
        <v>0</v>
      </c>
      <c r="X65" s="49">
        <f>(FREQUENCY(I65:P65,F65+G65))-W65</f>
        <v>0</v>
      </c>
      <c r="Y65" s="49">
        <f>(FREQUENCY(I65:P65,T65))-X65-W65</f>
        <v>0</v>
      </c>
      <c r="Z65" s="49" t="str">
        <f t="shared" si="2"/>
        <v> </v>
      </c>
      <c r="AA65" s="61" t="e">
        <f>(G65+H65)/(6*R65)</f>
        <v>#DIV/0!</v>
      </c>
      <c r="AB65" s="61" t="e">
        <f>IF((ABS(F65)+G65-ABS(Q65))/R65/3&lt;((ABS(Q65)-(ABS(F65)-H65))/R65/3),(ABS(F65)+G65-ABS(Q65))/R65/3,(ABS(Q65)-(ABS(F65)-H65))/R65/3)</f>
        <v>#DIV/0!</v>
      </c>
      <c r="AC65" s="61" t="e">
        <f>((ABS(F65)+G65)-(ABS(F65)-H65))/(6*STDEV(I65:P65))</f>
        <v>#DIV/0!</v>
      </c>
      <c r="AD65" s="61" t="e">
        <f>(((ABS(Q65)-(ABS(F65)-H65))/(3*R65)))</f>
        <v>#DIV/0!</v>
      </c>
      <c r="AE65" s="61" t="e">
        <f>((ABS(F65)+G65)-ABS(Q65))/(3*R65)</f>
        <v>#DIV/0!</v>
      </c>
      <c r="AF65" s="61" t="e">
        <f>IF(H65=0,AE65,MIN(AD65:AE65))</f>
        <v>#DIV/0!</v>
      </c>
      <c r="AG65" s="44" t="str">
        <f t="shared" si="5"/>
        <v> </v>
      </c>
      <c r="AH65" s="126"/>
      <c r="AI65" s="8"/>
      <c r="AJ65" s="9"/>
      <c r="AK65" s="9"/>
      <c r="AL65" s="28"/>
      <c r="AM65" s="21"/>
      <c r="AN65" s="21"/>
      <c r="AO65" s="22"/>
      <c r="AP65" s="25"/>
      <c r="AQ65" s="10"/>
    </row>
    <row r="66" spans="1:43" ht="19.5" customHeight="1">
      <c r="A66" s="43"/>
      <c r="B66" s="43"/>
      <c r="C66" s="43"/>
      <c r="D66" s="43"/>
      <c r="E66" s="43"/>
      <c r="F66" s="90"/>
      <c r="G66" s="90"/>
      <c r="H66" s="90"/>
      <c r="I66" s="45"/>
      <c r="J66" s="45"/>
      <c r="K66" s="45"/>
      <c r="L66" s="45"/>
      <c r="M66" s="45"/>
      <c r="N66" s="45"/>
      <c r="O66" s="45"/>
      <c r="P66" s="45"/>
      <c r="Q66" s="46" t="e">
        <f>AVERAGE(I66:P66)</f>
        <v>#DIV/0!</v>
      </c>
      <c r="R66" s="46" t="e">
        <f>STDEV(I66:P66)</f>
        <v>#DIV/0!</v>
      </c>
      <c r="S66" s="47">
        <f>MIN(I66:P66)</f>
        <v>0</v>
      </c>
      <c r="T66" s="48">
        <f>MAX(I66:P66)</f>
        <v>0</v>
      </c>
      <c r="U66" s="49">
        <f t="shared" si="4"/>
        <v>0</v>
      </c>
      <c r="V66" s="49" t="str">
        <f t="shared" si="3"/>
        <v> </v>
      </c>
      <c r="W66" s="49">
        <f>FREQUENCY(I66:P66,F66-H66-0.000001)</f>
        <v>0</v>
      </c>
      <c r="X66" s="49">
        <f>(FREQUENCY(I66:P66,F66+G66))-W66</f>
        <v>0</v>
      </c>
      <c r="Y66" s="49">
        <f>(FREQUENCY(I66:P66,T66))-X66-W66</f>
        <v>0</v>
      </c>
      <c r="Z66" s="49" t="str">
        <f t="shared" si="2"/>
        <v> </v>
      </c>
      <c r="AA66" s="61" t="e">
        <f>(G66+H66)/(6*R66)</f>
        <v>#DIV/0!</v>
      </c>
      <c r="AB66" s="61" t="e">
        <f>IF((ABS(F66)+G66-ABS(Q66))/R66/3&lt;((ABS(Q66)-(ABS(F66)-H66))/R66/3),(ABS(F66)+G66-ABS(Q66))/R66/3,(ABS(Q66)-(ABS(F66)-H66))/R66/3)</f>
        <v>#DIV/0!</v>
      </c>
      <c r="AC66" s="61" t="e">
        <f>((ABS(F66)+G66)-(ABS(F66)-H66))/(6*STDEV(I66:P66))</f>
        <v>#DIV/0!</v>
      </c>
      <c r="AD66" s="61" t="e">
        <f>(((ABS(Q66)-(ABS(F66)-H66))/(3*R66)))</f>
        <v>#DIV/0!</v>
      </c>
      <c r="AE66" s="61" t="e">
        <f>((ABS(F66)+G66)-ABS(Q66))/(3*R66)</f>
        <v>#DIV/0!</v>
      </c>
      <c r="AF66" s="61" t="e">
        <f>IF(H66=0,AE66,MIN(AD66:AE66))</f>
        <v>#DIV/0!</v>
      </c>
      <c r="AG66" s="44" t="str">
        <f t="shared" si="5"/>
        <v> </v>
      </c>
      <c r="AH66" s="126"/>
      <c r="AI66" s="8"/>
      <c r="AJ66" s="9"/>
      <c r="AK66" s="9"/>
      <c r="AL66" s="28"/>
      <c r="AM66" s="21"/>
      <c r="AN66" s="21"/>
      <c r="AO66" s="22"/>
      <c r="AP66" s="25"/>
      <c r="AQ66" s="10"/>
    </row>
    <row r="67" spans="1:43" ht="19.5" customHeight="1">
      <c r="A67" s="43"/>
      <c r="B67" s="43"/>
      <c r="C67" s="43"/>
      <c r="D67" s="43"/>
      <c r="E67" s="43"/>
      <c r="F67" s="90"/>
      <c r="G67" s="90"/>
      <c r="H67" s="90"/>
      <c r="I67" s="45"/>
      <c r="J67" s="45"/>
      <c r="K67" s="45"/>
      <c r="L67" s="45"/>
      <c r="M67" s="45"/>
      <c r="N67" s="45"/>
      <c r="O67" s="45"/>
      <c r="P67" s="45"/>
      <c r="Q67" s="46" t="e">
        <f>AVERAGE(I67:P67)</f>
        <v>#DIV/0!</v>
      </c>
      <c r="R67" s="46" t="e">
        <f>STDEV(I67:P67)</f>
        <v>#DIV/0!</v>
      </c>
      <c r="S67" s="47">
        <f>MIN(I67:P67)</f>
        <v>0</v>
      </c>
      <c r="T67" s="48">
        <f>MAX(I67:P67)</f>
        <v>0</v>
      </c>
      <c r="U67" s="49">
        <f t="shared" si="4"/>
        <v>0</v>
      </c>
      <c r="V67" s="49" t="str">
        <f t="shared" si="3"/>
        <v> </v>
      </c>
      <c r="W67" s="49">
        <f>FREQUENCY(I67:P67,F67-H67-0.000001)</f>
        <v>0</v>
      </c>
      <c r="X67" s="49">
        <f>(FREQUENCY(I67:P67,F67+G67))-W67</f>
        <v>0</v>
      </c>
      <c r="Y67" s="49">
        <f>(FREQUENCY(I67:P67,T67))-X67-W67</f>
        <v>0</v>
      </c>
      <c r="Z67" s="49" t="str">
        <f t="shared" si="2"/>
        <v> </v>
      </c>
      <c r="AA67" s="61" t="e">
        <f>(G67+H67)/(6*R67)</f>
        <v>#DIV/0!</v>
      </c>
      <c r="AB67" s="61" t="e">
        <f>IF((ABS(F67)+G67-ABS(Q67))/R67/3&lt;((ABS(Q67)-(ABS(F67)-H67))/R67/3),(ABS(F67)+G67-ABS(Q67))/R67/3,(ABS(Q67)-(ABS(F67)-H67))/R67/3)</f>
        <v>#DIV/0!</v>
      </c>
      <c r="AC67" s="61" t="e">
        <f>((ABS(F67)+G67)-(ABS(F67)-H67))/(6*STDEV(I67:P67))</f>
        <v>#DIV/0!</v>
      </c>
      <c r="AD67" s="61" t="e">
        <f>(((ABS(Q67)-(ABS(F67)-H67))/(3*R67)))</f>
        <v>#DIV/0!</v>
      </c>
      <c r="AE67" s="61" t="e">
        <f>((ABS(F67)+G67)-ABS(Q67))/(3*R67)</f>
        <v>#DIV/0!</v>
      </c>
      <c r="AF67" s="61" t="e">
        <f>IF(H67=0,AE67,MIN(AD67:AE67))</f>
        <v>#DIV/0!</v>
      </c>
      <c r="AG67" s="44" t="str">
        <f t="shared" si="5"/>
        <v> </v>
      </c>
      <c r="AH67" s="126"/>
      <c r="AI67" s="8"/>
      <c r="AJ67" s="9"/>
      <c r="AK67" s="9"/>
      <c r="AL67" s="28"/>
      <c r="AM67" s="21"/>
      <c r="AN67" s="21"/>
      <c r="AO67" s="22"/>
      <c r="AP67" s="25"/>
      <c r="AQ67" s="10"/>
    </row>
    <row r="68" spans="1:43" ht="19.5" customHeight="1">
      <c r="A68" s="43"/>
      <c r="B68" s="43"/>
      <c r="C68" s="43"/>
      <c r="D68" s="43"/>
      <c r="E68" s="43"/>
      <c r="F68" s="90"/>
      <c r="G68" s="90"/>
      <c r="H68" s="90"/>
      <c r="I68" s="45"/>
      <c r="J68" s="45"/>
      <c r="K68" s="45"/>
      <c r="L68" s="45"/>
      <c r="M68" s="45"/>
      <c r="N68" s="45"/>
      <c r="O68" s="45"/>
      <c r="P68" s="45"/>
      <c r="Q68" s="46" t="e">
        <f>AVERAGE(I68:P68)</f>
        <v>#DIV/0!</v>
      </c>
      <c r="R68" s="46" t="e">
        <f>STDEV(I68:P68)</f>
        <v>#DIV/0!</v>
      </c>
      <c r="S68" s="47">
        <f>MIN(I68:P68)</f>
        <v>0</v>
      </c>
      <c r="T68" s="48">
        <f>MAX(I68:P68)</f>
        <v>0</v>
      </c>
      <c r="U68" s="49">
        <f t="shared" si="4"/>
        <v>0</v>
      </c>
      <c r="V68" s="49" t="str">
        <f t="shared" si="3"/>
        <v> </v>
      </c>
      <c r="W68" s="49">
        <f>FREQUENCY(I68:P68,F68-H68-0.000001)</f>
        <v>0</v>
      </c>
      <c r="X68" s="49">
        <f>(FREQUENCY(I68:P68,F68+G68))-W68</f>
        <v>0</v>
      </c>
      <c r="Y68" s="49">
        <f>(FREQUENCY(I68:P68,T68))-X68-W68</f>
        <v>0</v>
      </c>
      <c r="Z68" s="49" t="str">
        <f t="shared" si="2"/>
        <v> </v>
      </c>
      <c r="AA68" s="61" t="e">
        <f>(G68+H68)/(6*R68)</f>
        <v>#DIV/0!</v>
      </c>
      <c r="AB68" s="61" t="e">
        <f>IF((ABS(F68)+G68-ABS(Q68))/R68/3&lt;((ABS(Q68)-(ABS(F68)-H68))/R68/3),(ABS(F68)+G68-ABS(Q68))/R68/3,(ABS(Q68)-(ABS(F68)-H68))/R68/3)</f>
        <v>#DIV/0!</v>
      </c>
      <c r="AC68" s="61" t="e">
        <f>((ABS(F68)+G68)-(ABS(F68)-H68))/(6*STDEV(I68:P68))</f>
        <v>#DIV/0!</v>
      </c>
      <c r="AD68" s="61" t="e">
        <f>(((ABS(Q68)-(ABS(F68)-H68))/(3*R68)))</f>
        <v>#DIV/0!</v>
      </c>
      <c r="AE68" s="61" t="e">
        <f>((ABS(F68)+G68)-ABS(Q68))/(3*R68)</f>
        <v>#DIV/0!</v>
      </c>
      <c r="AF68" s="61" t="e">
        <f>IF(H68=0,AE68,MIN(AD68:AE68))</f>
        <v>#DIV/0!</v>
      </c>
      <c r="AG68" s="44" t="str">
        <f t="shared" si="5"/>
        <v> </v>
      </c>
      <c r="AH68" s="126"/>
      <c r="AI68" s="8"/>
      <c r="AJ68" s="9"/>
      <c r="AK68" s="9"/>
      <c r="AL68" s="28"/>
      <c r="AM68" s="21"/>
      <c r="AN68" s="21"/>
      <c r="AO68" s="22"/>
      <c r="AP68" s="25"/>
      <c r="AQ68" s="10"/>
    </row>
    <row r="69" spans="1:43" ht="19.5" customHeight="1">
      <c r="A69" s="43"/>
      <c r="B69" s="43"/>
      <c r="C69" s="43"/>
      <c r="D69" s="43"/>
      <c r="E69" s="43"/>
      <c r="F69" s="90"/>
      <c r="G69" s="90"/>
      <c r="H69" s="90"/>
      <c r="I69" s="45"/>
      <c r="J69" s="45"/>
      <c r="K69" s="45"/>
      <c r="L69" s="45"/>
      <c r="M69" s="45"/>
      <c r="N69" s="45"/>
      <c r="O69" s="45"/>
      <c r="P69" s="45"/>
      <c r="Q69" s="46" t="e">
        <f>AVERAGE(I69:P69)</f>
        <v>#DIV/0!</v>
      </c>
      <c r="R69" s="46" t="e">
        <f>STDEV(I69:P69)</f>
        <v>#DIV/0!</v>
      </c>
      <c r="S69" s="47">
        <f>MIN(I69:P69)</f>
        <v>0</v>
      </c>
      <c r="T69" s="48">
        <f>MAX(I69:P69)</f>
        <v>0</v>
      </c>
      <c r="U69" s="49">
        <f t="shared" si="4"/>
        <v>0</v>
      </c>
      <c r="V69" s="49" t="str">
        <f t="shared" si="3"/>
        <v> </v>
      </c>
      <c r="W69" s="49">
        <f>FREQUENCY(I69:P69,F69-H69-0.000001)</f>
        <v>0</v>
      </c>
      <c r="X69" s="49">
        <f>(FREQUENCY(I69:P69,F69+G69))-W69</f>
        <v>0</v>
      </c>
      <c r="Y69" s="49">
        <f>(FREQUENCY(I69:P69,T69))-X69-W69</f>
        <v>0</v>
      </c>
      <c r="Z69" s="49" t="str">
        <f t="shared" si="2"/>
        <v> </v>
      </c>
      <c r="AA69" s="61" t="e">
        <f>(G69+H69)/(6*R69)</f>
        <v>#DIV/0!</v>
      </c>
      <c r="AB69" s="61" t="e">
        <f>IF((ABS(F69)+G69-ABS(Q69))/R69/3&lt;((ABS(Q69)-(ABS(F69)-H69))/R69/3),(ABS(F69)+G69-ABS(Q69))/R69/3,(ABS(Q69)-(ABS(F69)-H69))/R69/3)</f>
        <v>#DIV/0!</v>
      </c>
      <c r="AC69" s="61" t="e">
        <f>((ABS(F69)+G69)-(ABS(F69)-H69))/(6*STDEV(I69:P69))</f>
        <v>#DIV/0!</v>
      </c>
      <c r="AD69" s="61" t="e">
        <f>(((ABS(Q69)-(ABS(F69)-H69))/(3*R69)))</f>
        <v>#DIV/0!</v>
      </c>
      <c r="AE69" s="61" t="e">
        <f>((ABS(F69)+G69)-ABS(Q69))/(3*R69)</f>
        <v>#DIV/0!</v>
      </c>
      <c r="AF69" s="61" t="e">
        <f>IF(H69=0,AE69,MIN(AD69:AE69))</f>
        <v>#DIV/0!</v>
      </c>
      <c r="AG69" s="44" t="str">
        <f t="shared" si="5"/>
        <v> </v>
      </c>
      <c r="AH69" s="126"/>
      <c r="AI69" s="8"/>
      <c r="AJ69" s="9"/>
      <c r="AK69" s="9"/>
      <c r="AL69" s="28"/>
      <c r="AM69" s="21"/>
      <c r="AN69" s="21"/>
      <c r="AO69" s="22"/>
      <c r="AP69" s="25"/>
      <c r="AQ69" s="10"/>
    </row>
    <row r="70" spans="1:43" ht="19.5" customHeight="1">
      <c r="A70" s="43"/>
      <c r="B70" s="43"/>
      <c r="C70" s="43"/>
      <c r="D70" s="43"/>
      <c r="E70" s="43"/>
      <c r="F70" s="90"/>
      <c r="G70" s="90"/>
      <c r="H70" s="90"/>
      <c r="I70" s="45"/>
      <c r="J70" s="45"/>
      <c r="K70" s="45"/>
      <c r="L70" s="45"/>
      <c r="M70" s="45"/>
      <c r="N70" s="45"/>
      <c r="O70" s="45"/>
      <c r="P70" s="45"/>
      <c r="Q70" s="46" t="e">
        <f>AVERAGE(I70:P70)</f>
        <v>#DIV/0!</v>
      </c>
      <c r="R70" s="46" t="e">
        <f>STDEV(I70:P70)</f>
        <v>#DIV/0!</v>
      </c>
      <c r="S70" s="47">
        <f>MIN(I70:P70)</f>
        <v>0</v>
      </c>
      <c r="T70" s="48">
        <f>MAX(I70:P70)</f>
        <v>0</v>
      </c>
      <c r="U70" s="49">
        <f t="shared" si="4"/>
        <v>0</v>
      </c>
      <c r="V70" s="49" t="str">
        <f t="shared" si="3"/>
        <v> </v>
      </c>
      <c r="W70" s="49">
        <f>FREQUENCY(I70:P70,F70-H70-0.000001)</f>
        <v>0</v>
      </c>
      <c r="X70" s="49">
        <f>(FREQUENCY(I70:P70,F70+G70))-W70</f>
        <v>0</v>
      </c>
      <c r="Y70" s="49">
        <f>(FREQUENCY(I70:P70,T70))-X70-W70</f>
        <v>0</v>
      </c>
      <c r="Z70" s="49" t="str">
        <f t="shared" si="2"/>
        <v> </v>
      </c>
      <c r="AA70" s="61" t="e">
        <f>(G70+H70)/(6*R70)</f>
        <v>#DIV/0!</v>
      </c>
      <c r="AB70" s="61" t="e">
        <f>IF((ABS(F70)+G70-ABS(Q70))/R70/3&lt;((ABS(Q70)-(ABS(F70)-H70))/R70/3),(ABS(F70)+G70-ABS(Q70))/R70/3,(ABS(Q70)-(ABS(F70)-H70))/R70/3)</f>
        <v>#DIV/0!</v>
      </c>
      <c r="AC70" s="61" t="e">
        <f>((ABS(F70)+G70)-(ABS(F70)-H70))/(6*STDEV(I70:P70))</f>
        <v>#DIV/0!</v>
      </c>
      <c r="AD70" s="61" t="e">
        <f>(((ABS(Q70)-(ABS(F70)-H70))/(3*R70)))</f>
        <v>#DIV/0!</v>
      </c>
      <c r="AE70" s="61" t="e">
        <f>((ABS(F70)+G70)-ABS(Q70))/(3*R70)</f>
        <v>#DIV/0!</v>
      </c>
      <c r="AF70" s="61" t="e">
        <f>IF(H70=0,AE70,MIN(AD70:AE70))</f>
        <v>#DIV/0!</v>
      </c>
      <c r="AG70" s="44" t="str">
        <f t="shared" si="5"/>
        <v> </v>
      </c>
      <c r="AH70" s="126"/>
      <c r="AI70" s="8"/>
      <c r="AJ70" s="9"/>
      <c r="AK70" s="9"/>
      <c r="AL70" s="28"/>
      <c r="AM70" s="21"/>
      <c r="AN70" s="21"/>
      <c r="AO70" s="22"/>
      <c r="AP70" s="25"/>
      <c r="AQ70" s="10"/>
    </row>
    <row r="71" spans="1:43" ht="19.5" customHeight="1">
      <c r="A71" s="43"/>
      <c r="B71" s="43"/>
      <c r="C71" s="43"/>
      <c r="D71" s="43"/>
      <c r="E71" s="43"/>
      <c r="F71" s="90"/>
      <c r="G71" s="90"/>
      <c r="H71" s="90"/>
      <c r="I71" s="45"/>
      <c r="J71" s="45"/>
      <c r="K71" s="45"/>
      <c r="L71" s="45"/>
      <c r="M71" s="45"/>
      <c r="N71" s="45"/>
      <c r="O71" s="45"/>
      <c r="P71" s="45"/>
      <c r="Q71" s="46" t="e">
        <f>AVERAGE(I71:P71)</f>
        <v>#DIV/0!</v>
      </c>
      <c r="R71" s="46" t="e">
        <f>STDEV(I71:P71)</f>
        <v>#DIV/0!</v>
      </c>
      <c r="S71" s="47">
        <f>MIN(I71:P71)</f>
        <v>0</v>
      </c>
      <c r="T71" s="48">
        <f>MAX(I71:P71)</f>
        <v>0</v>
      </c>
      <c r="U71" s="49">
        <f t="shared" si="4"/>
        <v>0</v>
      </c>
      <c r="V71" s="49" t="str">
        <f t="shared" si="3"/>
        <v> </v>
      </c>
      <c r="W71" s="49">
        <f>FREQUENCY(I71:P71,F71-H71-0.000001)</f>
        <v>0</v>
      </c>
      <c r="X71" s="49">
        <f>(FREQUENCY(I71:P71,F71+G71))-W71</f>
        <v>0</v>
      </c>
      <c r="Y71" s="49">
        <f>(FREQUENCY(I71:P71,T71))-X71-W71</f>
        <v>0</v>
      </c>
      <c r="Z71" s="49" t="str">
        <f t="shared" si="2"/>
        <v> </v>
      </c>
      <c r="AA71" s="61" t="e">
        <f>(G71+H71)/(6*R71)</f>
        <v>#DIV/0!</v>
      </c>
      <c r="AB71" s="61" t="e">
        <f>IF((ABS(F71)+G71-ABS(Q71))/R71/3&lt;((ABS(Q71)-(ABS(F71)-H71))/R71/3),(ABS(F71)+G71-ABS(Q71))/R71/3,(ABS(Q71)-(ABS(F71)-H71))/R71/3)</f>
        <v>#DIV/0!</v>
      </c>
      <c r="AC71" s="61" t="e">
        <f>((ABS(F71)+G71)-(ABS(F71)-H71))/(6*STDEV(I71:P71))</f>
        <v>#DIV/0!</v>
      </c>
      <c r="AD71" s="61" t="e">
        <f>(((ABS(Q71)-(ABS(F71)-H71))/(3*R71)))</f>
        <v>#DIV/0!</v>
      </c>
      <c r="AE71" s="61" t="e">
        <f>((ABS(F71)+G71)-ABS(Q71))/(3*R71)</f>
        <v>#DIV/0!</v>
      </c>
      <c r="AF71" s="61" t="e">
        <f>IF(H71=0,AE71,MIN(AD71:AE71))</f>
        <v>#DIV/0!</v>
      </c>
      <c r="AG71" s="44" t="str">
        <f t="shared" si="5"/>
        <v> </v>
      </c>
      <c r="AH71" s="127"/>
      <c r="AI71" s="8"/>
      <c r="AJ71" s="9"/>
      <c r="AK71" s="9"/>
      <c r="AL71" s="28"/>
      <c r="AM71" s="21"/>
      <c r="AN71" s="21"/>
      <c r="AO71" s="22"/>
      <c r="AP71" s="25"/>
      <c r="AQ71" s="10"/>
    </row>
  </sheetData>
  <sheetProtection/>
  <mergeCells count="33">
    <mergeCell ref="AH22:AH71"/>
    <mergeCell ref="AM19:AO19"/>
    <mergeCell ref="AD20:AD21"/>
    <mergeCell ref="AE20:AE21"/>
    <mergeCell ref="AJ20:AK20"/>
    <mergeCell ref="AI20:AI21"/>
    <mergeCell ref="AJ19:AK19"/>
    <mergeCell ref="D19:AG19"/>
    <mergeCell ref="D20:D21"/>
    <mergeCell ref="E20:E21"/>
    <mergeCell ref="AQ20:AQ21"/>
    <mergeCell ref="AM20:AO20"/>
    <mergeCell ref="AL20:AL21"/>
    <mergeCell ref="AH20:AH21"/>
    <mergeCell ref="R20:R21"/>
    <mergeCell ref="U20:U21"/>
    <mergeCell ref="AF20:AF21"/>
    <mergeCell ref="AG20:AG21"/>
    <mergeCell ref="Y20:Y21"/>
    <mergeCell ref="AC20:AC21"/>
    <mergeCell ref="F20:F21"/>
    <mergeCell ref="G20:G21"/>
    <mergeCell ref="X20:X21"/>
    <mergeCell ref="A20:A21"/>
    <mergeCell ref="S20:S21"/>
    <mergeCell ref="T20:T21"/>
    <mergeCell ref="H20:H21"/>
    <mergeCell ref="AA20:AA21"/>
    <mergeCell ref="AB20:AB21"/>
    <mergeCell ref="Z20:Z21"/>
    <mergeCell ref="V20:V21"/>
    <mergeCell ref="W20:W21"/>
    <mergeCell ref="Q20:Q21"/>
  </mergeCells>
  <conditionalFormatting sqref="Q26:Q71">
    <cfRule type="cellIs" priority="84" dxfId="0" operator="greaterThan" stopIfTrue="1">
      <formula>$F26+$G26</formula>
    </cfRule>
    <cfRule type="cellIs" priority="85" dxfId="2" operator="lessThan" stopIfTrue="1">
      <formula>$F26-$H26</formula>
    </cfRule>
  </conditionalFormatting>
  <conditionalFormatting sqref="AL26:AL71">
    <cfRule type="cellIs" priority="50" dxfId="15" operator="equal" stopIfTrue="1">
      <formula>"Correction"</formula>
    </cfRule>
    <cfRule type="cellIs" priority="51" dxfId="14" operator="equal" stopIfTrue="1">
      <formula>"DA"</formula>
    </cfRule>
    <cfRule type="cellIs" priority="52" dxfId="13" operator="equal" stopIfTrue="1">
      <formula>"OK"</formula>
    </cfRule>
  </conditionalFormatting>
  <conditionalFormatting sqref="AL26:AL71">
    <cfRule type="cellIs" priority="49" dxfId="12" operator="equal" stopIfTrue="1">
      <formula>"Theoretical dimension"</formula>
    </cfRule>
  </conditionalFormatting>
  <conditionalFormatting sqref="Q22:R22 Q23:Q25 R23:R71">
    <cfRule type="cellIs" priority="39" dxfId="0" operator="greaterThan" stopIfTrue="1">
      <formula>$F22+$G22</formula>
    </cfRule>
    <cfRule type="cellIs" priority="40" dxfId="2" operator="lessThan" stopIfTrue="1">
      <formula>$F22-$H22</formula>
    </cfRule>
  </conditionalFormatting>
  <conditionalFormatting sqref="AL22:AL25">
    <cfRule type="cellIs" priority="36" dxfId="15" operator="equal" stopIfTrue="1">
      <formula>"Correction"</formula>
    </cfRule>
    <cfRule type="cellIs" priority="37" dxfId="14" operator="equal" stopIfTrue="1">
      <formula>"DA"</formula>
    </cfRule>
    <cfRule type="cellIs" priority="38" dxfId="13" operator="equal" stopIfTrue="1">
      <formula>"OK"</formula>
    </cfRule>
  </conditionalFormatting>
  <conditionalFormatting sqref="AL22:AL25">
    <cfRule type="cellIs" priority="35" dxfId="12" operator="equal" stopIfTrue="1">
      <formula>"Theoretical dimension"</formula>
    </cfRule>
  </conditionalFormatting>
  <conditionalFormatting sqref="I22:I71">
    <cfRule type="cellIs" priority="7" dxfId="0" operator="greaterThan" stopIfTrue="1">
      <formula>$F22+$G22</formula>
    </cfRule>
    <cfRule type="cellIs" priority="8" dxfId="2" operator="lessThan" stopIfTrue="1">
      <formula>$F22-$H22</formula>
    </cfRule>
  </conditionalFormatting>
  <conditionalFormatting sqref="J22:K71">
    <cfRule type="cellIs" priority="5" dxfId="0" operator="greaterThan" stopIfTrue="1">
      <formula>$F22+$G22</formula>
    </cfRule>
    <cfRule type="cellIs" priority="6" dxfId="2" operator="lessThan" stopIfTrue="1">
      <formula>$F22-$H22</formula>
    </cfRule>
  </conditionalFormatting>
  <conditionalFormatting sqref="L22:L71">
    <cfRule type="cellIs" priority="3" dxfId="0" operator="greaterThan" stopIfTrue="1">
      <formula>$F22+$G22</formula>
    </cfRule>
    <cfRule type="cellIs" priority="4" dxfId="2" operator="lessThan" stopIfTrue="1">
      <formula>$F22-$H22</formula>
    </cfRule>
  </conditionalFormatting>
  <conditionalFormatting sqref="M22:P71">
    <cfRule type="cellIs" priority="1" dxfId="0" operator="greaterThan" stopIfTrue="1">
      <formula>$F22+$G22</formula>
    </cfRule>
    <cfRule type="cellIs" priority="2" dxfId="2" operator="lessThan" stopIfTrue="1">
      <formula>$F22-$H22</formula>
    </cfRule>
  </conditionalFormatting>
  <conditionalFormatting sqref="W25:AG25 AG23:AG24 T26:AG71 T22:V25 W22:AF24 AG22:AH22">
    <cfRule type="expression" priority="256" dxfId="0" stopIfTrue="1">
      <formula>$T22&gt;$F22+$G22</formula>
    </cfRule>
    <cfRule type="expression" priority="257" dxfId="2" stopIfTrue="1">
      <formula>$T22&lt;$F22-$H22</formula>
    </cfRule>
  </conditionalFormatting>
  <conditionalFormatting sqref="S22:S71">
    <cfRule type="expression" priority="272" dxfId="1" stopIfTrue="1">
      <formula>$S22&lt;$F22-$H22</formula>
    </cfRule>
    <cfRule type="expression" priority="273" dxfId="0" stopIfTrue="1">
      <formula>$S22&gt;$F22+$G22</formula>
    </cfRule>
  </conditionalFormatting>
  <dataValidations count="1">
    <dataValidation type="list" allowBlank="1" showInputMessage="1" showErrorMessage="1" sqref="AL22:AL71">
      <formula1>"OK,DA,Correction,Analysis needed,Theoretical dimension"</formula1>
    </dataValidation>
  </dataValidations>
  <printOptions horizontalCentered="1"/>
  <pageMargins left="0.1968503937007874" right="0.1968503937007874" top="0.7874015748031497" bottom="0.7874015748031497" header="0.5118110236220472" footer="0"/>
  <pageSetup fitToHeight="2" fitToWidth="1" horizontalDpi="600" verticalDpi="600" orientation="landscape" paperSize="9" scale="21" r:id="rId4"/>
  <headerFooter alignWithMargins="0">
    <oddHeader>&amp;C&amp;8MV0796E_Measurement-report template for Melecs suppliers</oddHeader>
    <oddFooter>&amp;L&amp;8Created/changed: O. Nemeth,  QMC - 12.08.2020
Checked/released: A. Domokos, SQM  - 12.08.2020                                                                                
&amp;C&amp;8Rev.03
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Normal="90" workbookViewId="0" topLeftCell="S122">
      <selection activeCell="X61" sqref="X61"/>
    </sheetView>
  </sheetViews>
  <sheetFormatPr defaultColWidth="9.140625" defaultRowHeight="12.75"/>
  <cols>
    <col min="1" max="16384" width="9.140625" style="134" customWidth="1"/>
  </cols>
  <sheetData/>
  <sheetProtection/>
  <printOptions/>
  <pageMargins left="0.7" right="0.7" top="0.787401575" bottom="0.787401575" header="0.3" footer="0.3"/>
  <pageSetup horizontalDpi="600" verticalDpi="600" orientation="portrait" paperSize="9" r:id="rId2"/>
  <headerFooter>
    <oddFooter>&amp;L&amp;8Created/changed: O.Nemeth - QMC 12.08.2020
Checked/released: A.Domokos-  SQM 12.08.2020&amp;C&amp;8Rev.03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view="pageLayout" workbookViewId="0" topLeftCell="Q348">
      <selection activeCell="AB360" sqref="AB360"/>
    </sheetView>
  </sheetViews>
  <sheetFormatPr defaultColWidth="11.421875" defaultRowHeight="12.75"/>
  <cols>
    <col min="1" max="16384" width="11.421875" style="134" customWidth="1"/>
  </cols>
  <sheetData>
    <row r="1" spans="1:14" ht="12.75">
      <c r="A1" s="136" t="s">
        <v>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2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2.7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2.7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12.7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ht="12.7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 ht="12.7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ht="12.7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14" ht="12.7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12.75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ht="12.7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</row>
    <row r="12" spans="1:14" ht="12.7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 ht="12.7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</row>
    <row r="14" spans="1:14" ht="12.7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</row>
    <row r="15" spans="1:14" ht="12.7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</row>
    <row r="16" spans="1:14" ht="12.7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</row>
    <row r="17" spans="1:14" ht="12.7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</row>
    <row r="18" spans="1:14" ht="12.7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</row>
    <row r="19" spans="1:14" ht="12.7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</row>
    <row r="20" spans="1:14" ht="12.75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14" ht="12.75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</row>
    <row r="22" spans="1:14" ht="12.75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</row>
    <row r="23" spans="1:14" ht="12.75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</row>
    <row r="24" spans="1:14" ht="12.75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</row>
    <row r="25" spans="1:14" ht="12.75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</row>
    <row r="26" spans="1:14" ht="12.7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</row>
    <row r="27" spans="1:14" ht="12.75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</row>
    <row r="28" spans="1:14" ht="12.75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</row>
    <row r="29" spans="1:14" ht="12.75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</row>
    <row r="30" spans="1:14" ht="12.75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</row>
    <row r="31" spans="1:14" ht="12.7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</row>
    <row r="32" spans="1:14" ht="12.7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</row>
    <row r="33" spans="1:14" ht="12.75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</row>
    <row r="34" spans="1:14" ht="12.75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</row>
    <row r="35" spans="1:14" ht="12.75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</row>
    <row r="36" spans="1:14" ht="12.7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</row>
    <row r="37" spans="1:14" ht="12.75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</row>
    <row r="38" spans="1:14" ht="12.75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</row>
    <row r="39" spans="1:14" ht="12.75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</row>
    <row r="40" spans="1:14" ht="12.75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</row>
    <row r="41" spans="1:14" ht="12.7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</row>
    <row r="42" spans="1:14" ht="12.7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</row>
    <row r="43" spans="1:14" ht="12.7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</row>
    <row r="44" spans="1:14" ht="12.7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</row>
    <row r="45" spans="1:14" ht="12.7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</row>
    <row r="46" spans="1:14" ht="12.75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</row>
    <row r="47" spans="1:14" ht="12.75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</row>
    <row r="48" spans="1:14" ht="12.75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</row>
    <row r="49" spans="1:14" ht="12.7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</row>
    <row r="50" spans="1:14" ht="12.7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</row>
    <row r="51" spans="1:14" ht="12.75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</row>
    <row r="52" spans="1:14" ht="12.75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</row>
    <row r="53" spans="1:14" ht="12.7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</row>
    <row r="54" spans="1:14" ht="12.7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</row>
    <row r="55" spans="1:14" ht="12.7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</row>
  </sheetData>
  <sheetProtection/>
  <mergeCells count="1">
    <mergeCell ref="A1:N55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&amp;CMV0796-Measurement-report template for Melecs suppliers</oddHeader>
    <oddFooter>&amp;L&amp;8Created/changed: O.Nemeth, SQM -  12.08.2020
Checked/released: A.Domokos , SQM  - 12.08.2020&amp;10                                                                                 &amp;C&amp;8Rev.03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 hi-precision</dc:creator>
  <cp:keywords/>
  <dc:description/>
  <cp:lastModifiedBy>Domokos Attila</cp:lastModifiedBy>
  <cp:lastPrinted>2019-12-20T09:04:56Z</cp:lastPrinted>
  <dcterms:created xsi:type="dcterms:W3CDTF">1998-07-08T09:19:56Z</dcterms:created>
  <dcterms:modified xsi:type="dcterms:W3CDTF">2020-08-12T10:35:59Z</dcterms:modified>
  <cp:category/>
  <cp:version/>
  <cp:contentType/>
  <cp:contentStatus/>
</cp:coreProperties>
</file>